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меню гпд" sheetId="1" r:id="rId1"/>
    <sheet name="нормы 3х раз.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<sst xmlns="http://schemas.openxmlformats.org/spreadsheetml/2006/main" count="594" uniqueCount="177">
  <si>
    <t>Наименовние блюда</t>
  </si>
  <si>
    <t>выход</t>
  </si>
  <si>
    <t>белки</t>
  </si>
  <si>
    <t>жиры</t>
  </si>
  <si>
    <t>углеводы</t>
  </si>
  <si>
    <t>энергетическая ценность, ккал</t>
  </si>
  <si>
    <t>ДЕНЬ 1 (понедельник) первая неделя</t>
  </si>
  <si>
    <t>Завтрак</t>
  </si>
  <si>
    <t>6-10 лет</t>
  </si>
  <si>
    <t>11-13лет</t>
  </si>
  <si>
    <t>6-10 л</t>
  </si>
  <si>
    <t>Бутерброд с маслом</t>
  </si>
  <si>
    <t>Чай с сахаром</t>
  </si>
  <si>
    <t>Хлеб ржаной</t>
  </si>
  <si>
    <t>итого</t>
  </si>
  <si>
    <t>Обед</t>
  </si>
  <si>
    <t>Пюре картофельное</t>
  </si>
  <si>
    <t>Хлеб пшеничный</t>
  </si>
  <si>
    <t xml:space="preserve">Сок </t>
  </si>
  <si>
    <t>ДЕНЬ 2 (вторник) первая неделя</t>
  </si>
  <si>
    <t>250/5</t>
  </si>
  <si>
    <t>ДЕНЬ 3 (среда) первая неделя</t>
  </si>
  <si>
    <t>Чай с молоком</t>
  </si>
  <si>
    <t>Компот из свежих плодов</t>
  </si>
  <si>
    <t>Фрукты</t>
  </si>
  <si>
    <t>Какао с молоком</t>
  </si>
  <si>
    <t>ДЕНЬ 4 (четверг) первая неделя</t>
  </si>
  <si>
    <t>75/50</t>
  </si>
  <si>
    <t>Каша гречневая вязкая</t>
  </si>
  <si>
    <t>Сок</t>
  </si>
  <si>
    <t>ДЕНЬ 5 (пятница) первая неделя</t>
  </si>
  <si>
    <t>ДЕНЬ 1 (понедельник) вторая неделя</t>
  </si>
  <si>
    <t>ДЕНЬ 2 (вторник) вторая неделя</t>
  </si>
  <si>
    <t>ДЕНЬ 3 (среда) вторая неделя</t>
  </si>
  <si>
    <t>ДЕНЬ 4 (четверг) вторая неделя</t>
  </si>
  <si>
    <t>ДЕНЬ 5 (пятница) вторая неделя</t>
  </si>
  <si>
    <t>Группы и виды продуктов</t>
  </si>
  <si>
    <t>число месаца (кроме субботы)</t>
  </si>
  <si>
    <t>норма</t>
  </si>
  <si>
    <t>Процент выполнения</t>
  </si>
  <si>
    <t xml:space="preserve">Норма продуктов на 1 ребенка в день (нетто, г) </t>
  </si>
  <si>
    <t xml:space="preserve">Мука пшеничная </t>
  </si>
  <si>
    <t>Крахмал картофельный</t>
  </si>
  <si>
    <t>Макаронные изделия</t>
  </si>
  <si>
    <t>Крупы</t>
  </si>
  <si>
    <t>Бобовые</t>
  </si>
  <si>
    <t>Картофель</t>
  </si>
  <si>
    <t>Овощи</t>
  </si>
  <si>
    <t>Томат-пюре</t>
  </si>
  <si>
    <t>Сухофрукты</t>
  </si>
  <si>
    <t>Соки</t>
  </si>
  <si>
    <t>Колбасные изделия</t>
  </si>
  <si>
    <t>Молоко и кисломол. прод.</t>
  </si>
  <si>
    <t>Масло сливочное</t>
  </si>
  <si>
    <t>Творог</t>
  </si>
  <si>
    <t>Сметана</t>
  </si>
  <si>
    <t>Сыр</t>
  </si>
  <si>
    <t>Яйцо</t>
  </si>
  <si>
    <t>Рыба</t>
  </si>
  <si>
    <t>Масло растительное</t>
  </si>
  <si>
    <t>Сахар</t>
  </si>
  <si>
    <t>Кондит. издел, варенье</t>
  </si>
  <si>
    <t>Дрожжи</t>
  </si>
  <si>
    <t>Чай</t>
  </si>
  <si>
    <t>Кофе ячменный</t>
  </si>
  <si>
    <t>Какао</t>
  </si>
  <si>
    <t>Соль</t>
  </si>
  <si>
    <t>Лимонная кислота</t>
  </si>
  <si>
    <t>Аскорбиновая кисл.</t>
  </si>
  <si>
    <t>средний за 10дней</t>
  </si>
  <si>
    <t>Фактически за 10 дней</t>
  </si>
  <si>
    <t>Каша гречневая молочная вязкая</t>
  </si>
  <si>
    <t>Кисель из клюквенного припаса</t>
  </si>
  <si>
    <t>Суп молочный с макаронными изделиями</t>
  </si>
  <si>
    <t>Каша гречневая  вязкая</t>
  </si>
  <si>
    <t>Пюре картофельное с морковью</t>
  </si>
  <si>
    <t>Полдник</t>
  </si>
  <si>
    <t xml:space="preserve">Фрукты </t>
  </si>
  <si>
    <t>Кефир</t>
  </si>
  <si>
    <t>шт/200</t>
  </si>
  <si>
    <t>Драники со сметаной</t>
  </si>
  <si>
    <t>100/10</t>
  </si>
  <si>
    <t>Котлеты рубленные из птицы</t>
  </si>
  <si>
    <t xml:space="preserve">Кофейный напиток с молоком </t>
  </si>
  <si>
    <t xml:space="preserve">Каша рисовая  вязкая </t>
  </si>
  <si>
    <t xml:space="preserve">Анализ выполнения норм питания 6-10 лет    </t>
  </si>
  <si>
    <t>Отчет о совместимости для Проект меню 3-х разового.xls</t>
  </si>
  <si>
    <t>Дата отчета: 27.08.2018 15:44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</si>
  <si>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</si>
  <si>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</si>
  <si>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</si>
  <si>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</si>
  <si>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</si>
  <si>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</si>
  <si>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11-13 лет</t>
  </si>
  <si>
    <t>Макаронные изделия отварные</t>
  </si>
  <si>
    <t>Оладьи с повидлом</t>
  </si>
  <si>
    <t>Сырники из творога со сметаной</t>
  </si>
  <si>
    <t>Каша вязкая пшенная</t>
  </si>
  <si>
    <t>Щи из свежей капусты с картофелем  со сметаной</t>
  </si>
  <si>
    <t>150/20</t>
  </si>
  <si>
    <t>11-18лет</t>
  </si>
  <si>
    <t>11-18л</t>
  </si>
  <si>
    <t>Напиток из плодов шиповника</t>
  </si>
  <si>
    <t>Кефир или молоко</t>
  </si>
  <si>
    <t>Кондитерское изделие</t>
  </si>
  <si>
    <t>Омлет натуральный</t>
  </si>
  <si>
    <t xml:space="preserve">Пюре картофельное </t>
  </si>
  <si>
    <t>200</t>
  </si>
  <si>
    <t>Щи из свежей капусты  со сметаной на курином бульоне</t>
  </si>
  <si>
    <t xml:space="preserve">Суп крестьянский со сметаной </t>
  </si>
  <si>
    <t>Картофель запеченный</t>
  </si>
  <si>
    <t>Рыбные палочки</t>
  </si>
  <si>
    <t>Пицца с сыром</t>
  </si>
  <si>
    <t>Рагу овощное "Пора года"</t>
  </si>
  <si>
    <t>Котлеты</t>
  </si>
  <si>
    <t>Салат "Сударушка" с кукурузой и м/р</t>
  </si>
  <si>
    <t>Мясо тушеное "Вкусное"</t>
  </si>
  <si>
    <t>50/25</t>
  </si>
  <si>
    <t>Борщ с картофелем со сметаной на курином бульоне</t>
  </si>
  <si>
    <t>Каша "Дружба"</t>
  </si>
  <si>
    <t>Гренки "Лакомка"</t>
  </si>
  <si>
    <t>Салат "Озорник" с м/р</t>
  </si>
  <si>
    <t xml:space="preserve">Суп картофельный с макаронными изделиями </t>
  </si>
  <si>
    <t>50/120</t>
  </si>
  <si>
    <r>
      <t xml:space="preserve">Гренки </t>
    </r>
    <r>
      <rPr>
        <sz val="10"/>
        <color indexed="8"/>
        <rFont val="Times New Roman"/>
        <family val="1"/>
      </rPr>
      <t>"</t>
    </r>
    <r>
      <rPr>
        <sz val="10"/>
        <color indexed="8"/>
        <rFont val="Times New Roman"/>
        <family val="1"/>
      </rPr>
      <t xml:space="preserve"> Лакомка"</t>
    </r>
  </si>
  <si>
    <t>Картофель, запеченный дольками</t>
  </si>
  <si>
    <t>Пицца "Школьная с сыром"</t>
  </si>
  <si>
    <t>Манник "Полосатик"со сметаной</t>
  </si>
  <si>
    <t>Салат "Цыпленок" с м/р</t>
  </si>
  <si>
    <t>Салат Оригинальный со свеклой и м/р</t>
  </si>
  <si>
    <t>Суп картофельный с мясными фрикадельками</t>
  </si>
  <si>
    <t>250/20</t>
  </si>
  <si>
    <t>Картофель и овощи, тушенные в соусе</t>
  </si>
  <si>
    <t>Напиток "Родничок"</t>
  </si>
  <si>
    <t>Блины с повидлом</t>
  </si>
  <si>
    <t>100/15</t>
  </si>
  <si>
    <t>Суп молочный с овсяными х хлопьями</t>
  </si>
  <si>
    <t>Салат "Здоровье" с м/р.</t>
  </si>
  <si>
    <t>Рассольник "Школьный" со сметаной</t>
  </si>
  <si>
    <t>Драники "Белорусские узоры" со сметаной</t>
  </si>
  <si>
    <t>130/20</t>
  </si>
  <si>
    <t>Запеканка из творога "Зебра"со сметаной</t>
  </si>
  <si>
    <t>Запеканка из творога  со сметаной</t>
  </si>
  <si>
    <t xml:space="preserve">Биточки </t>
  </si>
  <si>
    <t>Омлет с мясными продуктами (колбасой)</t>
  </si>
  <si>
    <t>Котлеты из птицы "Оригинальные"</t>
  </si>
  <si>
    <t>Оладьи со сметаной</t>
  </si>
  <si>
    <t>Овощи свежие порционно</t>
  </si>
  <si>
    <t>Овощи свежие или  консервированные порционно</t>
  </si>
  <si>
    <t>Компот из смеси сухофруктов</t>
  </si>
  <si>
    <t>Плов из свинины</t>
  </si>
  <si>
    <t>Салат из белокочанной капусты с м/р</t>
  </si>
  <si>
    <t>Каша рисовая вязкая</t>
  </si>
  <si>
    <t xml:space="preserve">Колбаса вареная отварная </t>
  </si>
  <si>
    <t>Мясо</t>
  </si>
  <si>
    <t>Птица</t>
  </si>
  <si>
    <t>188,7/11,3</t>
  </si>
  <si>
    <t>Суп с бобовыми и мясом отварным</t>
  </si>
  <si>
    <t>Митболы</t>
  </si>
  <si>
    <t>Салат из свеклы с яблоками с м/р.</t>
  </si>
  <si>
    <t>Нагетсы "Курочка ряба"</t>
  </si>
  <si>
    <t>Шарлотка с яблоками "Цудоуная"</t>
  </si>
  <si>
    <t>Кисель из яблок</t>
  </si>
  <si>
    <t>Салат из морской и белокочанной капусты с  м/р</t>
  </si>
  <si>
    <t>100/5</t>
  </si>
  <si>
    <t>Напиток яблочный (В2)</t>
  </si>
  <si>
    <t>Макаронник с маслом слив.</t>
  </si>
  <si>
    <t>Рыба запеченная с морковью</t>
  </si>
  <si>
    <t>Котлета "Деревенская"</t>
  </si>
  <si>
    <t>Салат из моркови и яблок с м.р.</t>
  </si>
  <si>
    <t xml:space="preserve">Рыба жареная </t>
  </si>
  <si>
    <t xml:space="preserve">Анализ выполнения норм питания 11-18лет    </t>
  </si>
  <si>
    <t>Рационы разработал инженер-технолог ГУ Воложинский районный центр по обеспечению деятельности бюджетных организаций  Е.А.Журкевич</t>
  </si>
  <si>
    <t>Митболы "смак"</t>
  </si>
  <si>
    <t xml:space="preserve">Хлеб пшеничный </t>
  </si>
  <si>
    <t>шт/100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</si>
</sst>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р&quot;;\-#,##0\ &quot;р&quot;"/>
    <numFmt numFmtId="183" formatCode="#,##0\ &quot;р&quot;;[Red]\-#,##0\ &quot;р&quot;"/>
    <numFmt numFmtId="184" formatCode="#,##0.00\ &quot;р&quot;;\-#,##0.00\ &quot;р&quot;"/>
    <numFmt numFmtId="185" formatCode="#,##0.00\ &quot;р&quot;;[Red]\-#,##0.00\ &quot;р&quot;"/>
    <numFmt numFmtId="186" formatCode="_-* #,##0\ &quot;р&quot;_-;\-* #,##0\ &quot;р&quot;_-;_-* &quot;-&quot;\ &quot;р&quot;_-;_-@_-"/>
    <numFmt numFmtId="187" formatCode="_-* #,##0\ _р_-;\-* #,##0\ _р_-;_-* &quot;-&quot;\ _р_-;_-@_-"/>
    <numFmt numFmtId="188" formatCode="_-* #,##0.00\ &quot;р&quot;_-;\-* #,##0.00\ &quot;р&quot;_-;_-* &quot;-&quot;??\ &quot;р&quot;_-;_-@_-"/>
    <numFmt numFmtId="189" formatCode="_-* #,##0.00\ _р_-;\-* #,##0.00\ _р_-;_-* &quot;-&quot;??\ _р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;[Red]0.00"/>
    <numFmt numFmtId="196" formatCode="0.0;[Red]0.0"/>
    <numFmt numFmtId="197" formatCode="0;[Red]0"/>
    <numFmt numFmtId="198" formatCode="[$-FC19]d\ mmmm\ yyyy\ &quot;г.&quot;"/>
    <numFmt numFmtId="199" formatCode="0.0%"/>
    <numFmt numFmtId="200" formatCode="0.000"/>
  </numFmts>
  <fonts count="46">
    <font>
      <sz val="10"/>
      <color indexed="8"/>
      <name val="Arial"/>
      <family val="0"/>
    </font>
    <font>
      <b/>
      <sz val="14"/>
      <color indexed="8"/>
      <name val="Bookman Old Style"/>
      <family val="1"/>
    </font>
    <font>
      <b/>
      <sz val="12"/>
      <color indexed="8"/>
      <name val="Times New Roman"/>
      <family val="1"/>
    </font>
    <font>
      <b/>
      <sz val="12"/>
      <color indexed="8"/>
      <name val="Book Antiqua"/>
      <family val="1"/>
    </font>
    <font>
      <sz val="10"/>
      <color indexed="8"/>
      <name val="Times New Roman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color indexed="9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Arial Cyr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2" borderId="0">
      <alignment/>
      <protection/>
    </xf>
    <xf numFmtId="0" fontId="9" fillId="5" borderId="0">
      <alignment/>
      <protection/>
    </xf>
    <xf numFmtId="0" fontId="9" fillId="3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6" borderId="0">
      <alignment/>
      <protection/>
    </xf>
    <xf numFmtId="0" fontId="9" fillId="9" borderId="0">
      <alignment/>
      <protection/>
    </xf>
    <xf numFmtId="0" fontId="9" fillId="3" borderId="0">
      <alignment/>
      <protection/>
    </xf>
    <xf numFmtId="0" fontId="10" fillId="10" borderId="0">
      <alignment/>
      <protection/>
    </xf>
    <xf numFmtId="0" fontId="10" fillId="7" borderId="0">
      <alignment/>
      <protection/>
    </xf>
    <xf numFmtId="0" fontId="10" fillId="8" borderId="0">
      <alignment/>
      <protection/>
    </xf>
    <xf numFmtId="0" fontId="10" fillId="6" borderId="0">
      <alignment/>
      <protection/>
    </xf>
    <xf numFmtId="0" fontId="10" fillId="10" borderId="0">
      <alignment/>
      <protection/>
    </xf>
    <xf numFmtId="0" fontId="10" fillId="3" borderId="0">
      <alignment/>
      <protection/>
    </xf>
    <xf numFmtId="0" fontId="10" fillId="10" borderId="0">
      <alignment/>
      <protection/>
    </xf>
    <xf numFmtId="0" fontId="10" fillId="11" borderId="0">
      <alignment/>
      <protection/>
    </xf>
    <xf numFmtId="0" fontId="10" fillId="12" borderId="0">
      <alignment/>
      <protection/>
    </xf>
    <xf numFmtId="0" fontId="10" fillId="13" borderId="0">
      <alignment/>
      <protection/>
    </xf>
    <xf numFmtId="0" fontId="10" fillId="10" borderId="0">
      <alignment/>
      <protection/>
    </xf>
    <xf numFmtId="0" fontId="10" fillId="14" borderId="0">
      <alignment/>
      <protection/>
    </xf>
    <xf numFmtId="0" fontId="11" fillId="3" borderId="1">
      <alignment/>
      <protection/>
    </xf>
    <xf numFmtId="0" fontId="12" fillId="2" borderId="2">
      <alignment/>
      <protection/>
    </xf>
    <xf numFmtId="0" fontId="13" fillId="2" borderId="1">
      <alignment/>
      <protection/>
    </xf>
    <xf numFmtId="0" fontId="39" fillId="0" borderId="0" applyNumberFormat="0" applyFill="0" applyBorder="0" applyAlignment="0" applyProtection="0"/>
    <xf numFmtId="192" fontId="0" fillId="0" borderId="0">
      <alignment/>
      <protection/>
    </xf>
    <xf numFmtId="190" fontId="0" fillId="0" borderId="0">
      <alignment/>
      <protection/>
    </xf>
    <xf numFmtId="0" fontId="14" fillId="0" borderId="3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6" fillId="0" borderId="0">
      <alignment/>
      <protection/>
    </xf>
    <xf numFmtId="0" fontId="17" fillId="0" borderId="6">
      <alignment/>
      <protection/>
    </xf>
    <xf numFmtId="0" fontId="18" fillId="15" borderId="7">
      <alignment/>
      <protection/>
    </xf>
    <xf numFmtId="0" fontId="19" fillId="0" borderId="0">
      <alignment/>
      <protection/>
    </xf>
    <xf numFmtId="0" fontId="20" fillId="8" borderId="0">
      <alignment/>
      <protection/>
    </xf>
    <xf numFmtId="0" fontId="40" fillId="0" borderId="0" applyNumberFormat="0" applyFill="0" applyBorder="0" applyAlignment="0" applyProtection="0"/>
    <xf numFmtId="0" fontId="21" fillId="16" borderId="0">
      <alignment/>
      <protection/>
    </xf>
    <xf numFmtId="0" fontId="22" fillId="0" borderId="0">
      <alignment/>
      <protection/>
    </xf>
    <xf numFmtId="0" fontId="0" fillId="4" borderId="8">
      <alignment/>
      <protection/>
    </xf>
    <xf numFmtId="9" fontId="0" fillId="0" borderId="0">
      <alignment/>
      <protection/>
    </xf>
    <xf numFmtId="0" fontId="23" fillId="0" borderId="9">
      <alignment/>
      <protection/>
    </xf>
    <xf numFmtId="0" fontId="24" fillId="0" borderId="0">
      <alignment/>
      <protection/>
    </xf>
    <xf numFmtId="193" fontId="0" fillId="0" borderId="0">
      <alignment/>
      <protection/>
    </xf>
    <xf numFmtId="191" fontId="0" fillId="0" borderId="0">
      <alignment/>
      <protection/>
    </xf>
    <xf numFmtId="0" fontId="25" fillId="17" borderId="0">
      <alignment/>
      <protection/>
    </xf>
  </cellStyleXfs>
  <cellXfs count="148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194" fontId="26" fillId="0" borderId="10" xfId="0" applyNumberFormat="1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194" fontId="26" fillId="0" borderId="11" xfId="0" applyNumberFormat="1" applyFont="1" applyBorder="1" applyAlignment="1">
      <alignment horizontal="center" shrinkToFit="1"/>
    </xf>
    <xf numFmtId="0" fontId="26" fillId="0" borderId="10" xfId="0" applyNumberFormat="1" applyFont="1" applyBorder="1" applyAlignment="1">
      <alignment horizontal="center" shrinkToFit="1"/>
    </xf>
    <xf numFmtId="194" fontId="41" fillId="0" borderId="10" xfId="0" applyNumberFormat="1" applyFont="1" applyBorder="1" applyAlignment="1">
      <alignment horizontal="center" shrinkToFit="1"/>
    </xf>
    <xf numFmtId="195" fontId="26" fillId="0" borderId="11" xfId="0" applyNumberFormat="1" applyFont="1" applyBorder="1" applyAlignment="1">
      <alignment horizontal="center" shrinkToFit="1"/>
    </xf>
    <xf numFmtId="195" fontId="26" fillId="0" borderId="10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9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197" fontId="7" fillId="0" borderId="10" xfId="0" applyNumberFormat="1" applyFont="1" applyBorder="1" applyAlignment="1">
      <alignment horizontal="center" wrapText="1"/>
    </xf>
    <xf numFmtId="0" fontId="29" fillId="0" borderId="12" xfId="0" applyFont="1" applyBorder="1" applyAlignment="1">
      <alignment wrapText="1"/>
    </xf>
    <xf numFmtId="0" fontId="29" fillId="2" borderId="10" xfId="0" applyFont="1" applyFill="1" applyBorder="1" applyAlignment="1">
      <alignment wrapText="1"/>
    </xf>
    <xf numFmtId="0" fontId="29" fillId="2" borderId="11" xfId="0" applyFont="1" applyFill="1" applyBorder="1" applyAlignment="1">
      <alignment wrapText="1"/>
    </xf>
    <xf numFmtId="0" fontId="29" fillId="0" borderId="11" xfId="0" applyFont="1" applyBorder="1" applyAlignment="1">
      <alignment wrapText="1"/>
    </xf>
    <xf numFmtId="0" fontId="42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29" fillId="0" borderId="0" xfId="0" applyFont="1" applyAlignment="1">
      <alignment wrapText="1"/>
    </xf>
    <xf numFmtId="194" fontId="29" fillId="0" borderId="0" xfId="0" applyNumberFormat="1" applyFont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wrapText="1"/>
    </xf>
    <xf numFmtId="0" fontId="31" fillId="0" borderId="12" xfId="0" applyFont="1" applyBorder="1" applyAlignment="1">
      <alignment horizontal="center" vertical="top" wrapText="1"/>
    </xf>
    <xf numFmtId="1" fontId="2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18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20" borderId="0" xfId="0" applyFont="1" applyFill="1" applyAlignment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4" fillId="21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/>
    </xf>
    <xf numFmtId="0" fontId="1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/>
    </xf>
    <xf numFmtId="0" fontId="6" fillId="21" borderId="10" xfId="0" applyFont="1" applyFill="1" applyBorder="1" applyAlignment="1" quotePrefix="1">
      <alignment horizontal="center"/>
    </xf>
    <xf numFmtId="0" fontId="4" fillId="21" borderId="10" xfId="0" applyFont="1" applyFill="1" applyBorder="1" applyAlignment="1" quotePrefix="1">
      <alignment horizontal="center" vertical="center"/>
    </xf>
    <xf numFmtId="0" fontId="4" fillId="21" borderId="10" xfId="0" applyFont="1" applyFill="1" applyBorder="1" applyAlignment="1" quotePrefix="1">
      <alignment horizontal="center" vertical="center" wrapText="1"/>
    </xf>
    <xf numFmtId="0" fontId="8" fillId="21" borderId="10" xfId="0" applyFont="1" applyFill="1" applyBorder="1" applyAlignment="1">
      <alignment horizontal="right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/>
    </xf>
    <xf numFmtId="0" fontId="28" fillId="21" borderId="10" xfId="0" applyFont="1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left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wrapText="1"/>
    </xf>
    <xf numFmtId="0" fontId="8" fillId="21" borderId="0" xfId="0" applyFont="1" applyFill="1" applyBorder="1" applyAlignment="1">
      <alignment horizontal="center"/>
    </xf>
    <xf numFmtId="199" fontId="8" fillId="21" borderId="10" xfId="0" applyNumberFormat="1" applyFont="1" applyFill="1" applyBorder="1" applyAlignment="1">
      <alignment horizontal="center"/>
    </xf>
    <xf numFmtId="0" fontId="0" fillId="21" borderId="0" xfId="0" applyFont="1" applyFill="1" applyAlignment="1">
      <alignment/>
    </xf>
    <xf numFmtId="0" fontId="8" fillId="21" borderId="10" xfId="0" applyFont="1" applyFill="1" applyBorder="1" applyAlignment="1" quotePrefix="1">
      <alignment horizontal="center" vertical="center"/>
    </xf>
    <xf numFmtId="0" fontId="28" fillId="21" borderId="10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center" wrapText="1"/>
    </xf>
    <xf numFmtId="0" fontId="8" fillId="21" borderId="10" xfId="0" applyFont="1" applyFill="1" applyBorder="1" applyAlignment="1" quotePrefix="1">
      <alignment horizontal="center"/>
    </xf>
    <xf numFmtId="0" fontId="4" fillId="21" borderId="10" xfId="0" applyFont="1" applyFill="1" applyBorder="1" applyAlignment="1" quotePrefix="1">
      <alignment horizontal="center" wrapText="1"/>
    </xf>
    <xf numFmtId="0" fontId="28" fillId="21" borderId="10" xfId="0" applyFont="1" applyFill="1" applyBorder="1" applyAlignment="1">
      <alignment horizontal="center" wrapText="1"/>
    </xf>
    <xf numFmtId="0" fontId="8" fillId="21" borderId="0" xfId="0" applyFont="1" applyFill="1" applyAlignment="1">
      <alignment horizontal="center"/>
    </xf>
    <xf numFmtId="0" fontId="4" fillId="21" borderId="10" xfId="0" applyFont="1" applyFill="1" applyBorder="1" applyAlignment="1">
      <alignment horizontal="left" wrapText="1"/>
    </xf>
    <xf numFmtId="0" fontId="32" fillId="21" borderId="10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left"/>
    </xf>
    <xf numFmtId="0" fontId="8" fillId="21" borderId="11" xfId="0" applyFont="1" applyFill="1" applyBorder="1" applyAlignment="1">
      <alignment horizontal="center" wrapText="1"/>
    </xf>
    <xf numFmtId="0" fontId="43" fillId="21" borderId="10" xfId="0" applyFont="1" applyFill="1" applyBorder="1" applyAlignment="1">
      <alignment horizontal="left" vertical="center" wrapText="1"/>
    </xf>
    <xf numFmtId="0" fontId="2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8" fillId="21" borderId="17" xfId="0" applyFont="1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horizontal="left"/>
    </xf>
    <xf numFmtId="0" fontId="8" fillId="21" borderId="11" xfId="0" applyFont="1" applyFill="1" applyBorder="1" applyAlignment="1">
      <alignment horizontal="center"/>
    </xf>
    <xf numFmtId="0" fontId="8" fillId="21" borderId="18" xfId="0" applyFont="1" applyFill="1" applyBorder="1" applyAlignment="1">
      <alignment horizontal="center"/>
    </xf>
    <xf numFmtId="0" fontId="28" fillId="21" borderId="10" xfId="0" applyFont="1" applyFill="1" applyBorder="1" applyAlignment="1">
      <alignment vertical="center"/>
    </xf>
    <xf numFmtId="0" fontId="8" fillId="21" borderId="10" xfId="0" applyFont="1" applyFill="1" applyBorder="1" applyAlignment="1">
      <alignment vertical="center" wrapText="1"/>
    </xf>
    <xf numFmtId="0" fontId="0" fillId="21" borderId="0" xfId="0" applyFont="1" applyFill="1" applyAlignment="1">
      <alignment/>
    </xf>
    <xf numFmtId="0" fontId="44" fillId="21" borderId="0" xfId="0" applyFont="1" applyFill="1" applyAlignment="1">
      <alignment/>
    </xf>
    <xf numFmtId="47" fontId="32" fillId="21" borderId="19" xfId="0" applyNumberFormat="1" applyFont="1" applyFill="1" applyBorder="1" applyAlignment="1">
      <alignment horizontal="center"/>
    </xf>
    <xf numFmtId="0" fontId="32" fillId="21" borderId="19" xfId="0" applyFont="1" applyFill="1" applyBorder="1" applyAlignment="1">
      <alignment horizontal="center"/>
    </xf>
    <xf numFmtId="0" fontId="6" fillId="21" borderId="11" xfId="0" applyFont="1" applyFill="1" applyBorder="1" applyAlignment="1" quotePrefix="1">
      <alignment horizontal="center"/>
    </xf>
    <xf numFmtId="194" fontId="8" fillId="21" borderId="10" xfId="0" applyNumberFormat="1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/>
    </xf>
    <xf numFmtId="0" fontId="4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 quotePrefix="1">
      <alignment horizontal="center"/>
    </xf>
    <xf numFmtId="0" fontId="4" fillId="21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shrinkToFit="1"/>
    </xf>
    <xf numFmtId="0" fontId="4" fillId="21" borderId="10" xfId="0" applyFont="1" applyFill="1" applyBorder="1" applyAlignment="1">
      <alignment horizontal="left" vertical="top"/>
    </xf>
    <xf numFmtId="0" fontId="4" fillId="21" borderId="10" xfId="0" applyFont="1" applyFill="1" applyBorder="1" applyAlignment="1">
      <alignment horizontal="center" vertical="top"/>
    </xf>
    <xf numFmtId="0" fontId="8" fillId="21" borderId="10" xfId="0" applyFont="1" applyFill="1" applyBorder="1" applyAlignment="1">
      <alignment horizontal="center"/>
    </xf>
    <xf numFmtId="0" fontId="45" fillId="21" borderId="10" xfId="0" applyFont="1" applyFill="1" applyBorder="1" applyAlignment="1">
      <alignment horizontal="left"/>
    </xf>
    <xf numFmtId="0" fontId="4" fillId="21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21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21" borderId="10" xfId="0" applyFont="1" applyFill="1" applyBorder="1" applyAlignment="1">
      <alignment horizontal="center" vertical="top"/>
    </xf>
    <xf numFmtId="0" fontId="28" fillId="22" borderId="20" xfId="0" applyFont="1" applyFill="1" applyBorder="1" applyAlignment="1">
      <alignment horizontal="center" wrapText="1"/>
    </xf>
    <xf numFmtId="0" fontId="28" fillId="22" borderId="0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21" borderId="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left"/>
    </xf>
    <xf numFmtId="0" fontId="8" fillId="21" borderId="10" xfId="0" applyFont="1" applyFill="1" applyBorder="1" applyAlignment="1">
      <alignment horizontal="center"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8" fillId="21" borderId="22" xfId="0" applyFont="1" applyFill="1" applyBorder="1" applyAlignment="1">
      <alignment horizontal="center" vertical="center" wrapText="1"/>
    </xf>
    <xf numFmtId="0" fontId="8" fillId="21" borderId="23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/>
    </xf>
    <xf numFmtId="0" fontId="4" fillId="21" borderId="25" xfId="0" applyFont="1" applyFill="1" applyBorder="1" applyAlignment="1">
      <alignment horizontal="center"/>
    </xf>
    <xf numFmtId="0" fontId="8" fillId="21" borderId="26" xfId="0" applyFont="1" applyFill="1" applyBorder="1" applyAlignment="1">
      <alignment horizontal="center"/>
    </xf>
    <xf numFmtId="0" fontId="8" fillId="21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193" fontId="38" fillId="0" borderId="10" xfId="60" applyFont="1" applyBorder="1">
      <alignment/>
      <protection/>
    </xf>
    <xf numFmtId="1" fontId="8" fillId="2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48"/>
  <sheetViews>
    <sheetView tabSelected="1" view="pageLayout" zoomScale="109" zoomScalePageLayoutView="109" workbookViewId="0" topLeftCell="A270">
      <selection activeCell="K290" sqref="K290"/>
    </sheetView>
  </sheetViews>
  <sheetFormatPr defaultColWidth="9.00390625" defaultRowHeight="12.75"/>
  <cols>
    <col min="1" max="1" width="25.7109375" style="0" customWidth="1"/>
    <col min="2" max="2" width="10.28125" style="0" customWidth="1"/>
    <col min="3" max="3" width="10.140625" style="0" customWidth="1"/>
    <col min="4" max="4" width="8.00390625" style="36" customWidth="1"/>
    <col min="5" max="5" width="7.8515625" style="39" customWidth="1"/>
    <col min="6" max="6" width="7.140625" style="36" customWidth="1"/>
    <col min="7" max="7" width="8.57421875" style="39" customWidth="1"/>
    <col min="8" max="8" width="6.7109375" style="36" customWidth="1"/>
    <col min="9" max="9" width="6.8515625" style="39" customWidth="1"/>
    <col min="10" max="10" width="7.140625" style="0" customWidth="1"/>
    <col min="11" max="11" width="6.57421875" style="0" customWidth="1"/>
    <col min="12" max="12" width="38.421875" style="0" customWidth="1"/>
  </cols>
  <sheetData>
    <row r="1" spans="1:11" ht="29.25" customHeight="1">
      <c r="A1" s="35" t="s">
        <v>0</v>
      </c>
      <c r="B1" s="129" t="s">
        <v>1</v>
      </c>
      <c r="C1" s="129"/>
      <c r="D1" s="129" t="s">
        <v>2</v>
      </c>
      <c r="E1" s="129"/>
      <c r="F1" s="129" t="s">
        <v>3</v>
      </c>
      <c r="G1" s="129"/>
      <c r="H1" s="129" t="s">
        <v>4</v>
      </c>
      <c r="I1" s="129"/>
      <c r="J1" s="130" t="s">
        <v>5</v>
      </c>
      <c r="K1" s="130"/>
    </row>
    <row r="2" spans="1:11" ht="18">
      <c r="A2" s="51" t="s">
        <v>6</v>
      </c>
      <c r="B2" s="51"/>
      <c r="C2" s="51"/>
      <c r="D2" s="52"/>
      <c r="E2" s="52"/>
      <c r="F2" s="52"/>
      <c r="G2" s="52"/>
      <c r="H2" s="52"/>
      <c r="I2" s="52"/>
      <c r="J2" s="52"/>
      <c r="K2" s="52"/>
    </row>
    <row r="3" spans="1:11" ht="16.5">
      <c r="A3" s="53" t="s">
        <v>7</v>
      </c>
      <c r="B3" s="54" t="s">
        <v>8</v>
      </c>
      <c r="C3" s="54" t="s">
        <v>101</v>
      </c>
      <c r="D3" s="54" t="s">
        <v>10</v>
      </c>
      <c r="E3" s="54" t="s">
        <v>102</v>
      </c>
      <c r="F3" s="54" t="s">
        <v>10</v>
      </c>
      <c r="G3" s="54" t="s">
        <v>102</v>
      </c>
      <c r="H3" s="54" t="s">
        <v>10</v>
      </c>
      <c r="I3" s="54" t="s">
        <v>102</v>
      </c>
      <c r="J3" s="54" t="s">
        <v>10</v>
      </c>
      <c r="K3" s="54" t="s">
        <v>102</v>
      </c>
    </row>
    <row r="4" spans="1:11" s="68" customFormat="1" ht="12.75">
      <c r="A4" s="49" t="s">
        <v>154</v>
      </c>
      <c r="B4" s="50">
        <v>60</v>
      </c>
      <c r="C4" s="50">
        <v>70</v>
      </c>
      <c r="D4" s="50">
        <v>4.95</v>
      </c>
      <c r="E4" s="50">
        <v>6.93</v>
      </c>
      <c r="F4" s="50">
        <v>8.95</v>
      </c>
      <c r="G4" s="50">
        <v>12.5</v>
      </c>
      <c r="H4" s="50">
        <v>0.8</v>
      </c>
      <c r="I4" s="50">
        <v>1.1</v>
      </c>
      <c r="J4" s="50">
        <v>160</v>
      </c>
      <c r="K4" s="50">
        <v>187</v>
      </c>
    </row>
    <row r="5" spans="1:11" s="68" customFormat="1" ht="25.5">
      <c r="A5" s="49" t="s">
        <v>95</v>
      </c>
      <c r="B5" s="50">
        <v>150</v>
      </c>
      <c r="C5" s="50">
        <v>150</v>
      </c>
      <c r="D5" s="50">
        <v>10.2</v>
      </c>
      <c r="E5" s="50">
        <v>10.2</v>
      </c>
      <c r="F5" s="50">
        <v>4.35</v>
      </c>
      <c r="G5" s="50">
        <v>4.35</v>
      </c>
      <c r="H5" s="50">
        <v>30.3</v>
      </c>
      <c r="I5" s="50">
        <v>30.3</v>
      </c>
      <c r="J5" s="50">
        <v>180</v>
      </c>
      <c r="K5" s="50">
        <v>180</v>
      </c>
    </row>
    <row r="6" spans="1:151" s="40" customFormat="1" ht="12.75">
      <c r="A6" s="49" t="s">
        <v>121</v>
      </c>
      <c r="B6" s="50">
        <v>50</v>
      </c>
      <c r="C6" s="50">
        <v>50</v>
      </c>
      <c r="D6" s="50">
        <v>3.03</v>
      </c>
      <c r="E6" s="50">
        <v>3.03</v>
      </c>
      <c r="F6" s="50">
        <v>5.38</v>
      </c>
      <c r="G6" s="50">
        <v>5.38</v>
      </c>
      <c r="H6" s="50">
        <v>17.2</v>
      </c>
      <c r="I6" s="50">
        <v>17.2</v>
      </c>
      <c r="J6" s="50">
        <v>122</v>
      </c>
      <c r="K6" s="50">
        <v>122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</row>
    <row r="7" spans="1:11" ht="12.75">
      <c r="A7" s="49" t="s">
        <v>12</v>
      </c>
      <c r="B7" s="56" t="s">
        <v>157</v>
      </c>
      <c r="C7" s="56" t="s">
        <v>157</v>
      </c>
      <c r="D7" s="50">
        <v>0.2</v>
      </c>
      <c r="E7" s="50">
        <v>0.2</v>
      </c>
      <c r="F7" s="50">
        <v>0.06</v>
      </c>
      <c r="G7" s="50">
        <v>0.06</v>
      </c>
      <c r="H7" s="50">
        <v>15</v>
      </c>
      <c r="I7" s="50">
        <v>15</v>
      </c>
      <c r="J7" s="50">
        <v>56</v>
      </c>
      <c r="K7" s="50">
        <v>56</v>
      </c>
    </row>
    <row r="8" spans="1:11" ht="12.7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57" t="s">
        <v>14</v>
      </c>
      <c r="B9" s="58"/>
      <c r="C9" s="58"/>
      <c r="D9" s="58">
        <f aca="true" t="shared" si="0" ref="D9:J9">SUM(D4:D8)</f>
        <v>18.38</v>
      </c>
      <c r="E9" s="58">
        <f t="shared" si="0"/>
        <v>20.36</v>
      </c>
      <c r="F9" s="58">
        <f t="shared" si="0"/>
        <v>18.74</v>
      </c>
      <c r="G9" s="58">
        <f t="shared" si="0"/>
        <v>22.29</v>
      </c>
      <c r="H9" s="58">
        <f t="shared" si="0"/>
        <v>63.3</v>
      </c>
      <c r="I9" s="58">
        <f t="shared" si="0"/>
        <v>63.6</v>
      </c>
      <c r="J9" s="58">
        <f t="shared" si="0"/>
        <v>518</v>
      </c>
      <c r="K9" s="58">
        <f>SUM(K4:K8)</f>
        <v>545</v>
      </c>
    </row>
    <row r="10" spans="1:11" ht="12.75">
      <c r="A10" s="59" t="s">
        <v>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25.5">
      <c r="A11" s="49" t="s">
        <v>152</v>
      </c>
      <c r="B11" s="50">
        <v>75</v>
      </c>
      <c r="C11" s="50">
        <v>100</v>
      </c>
      <c r="D11" s="60">
        <v>2.55</v>
      </c>
      <c r="E11" s="60">
        <v>3.4</v>
      </c>
      <c r="F11" s="60">
        <v>5.92</v>
      </c>
      <c r="G11" s="60">
        <v>7.9</v>
      </c>
      <c r="H11" s="60">
        <v>4.26</v>
      </c>
      <c r="I11" s="60">
        <v>5.68</v>
      </c>
      <c r="J11" s="60">
        <v>85.3</v>
      </c>
      <c r="K11" s="60">
        <v>113.85</v>
      </c>
    </row>
    <row r="12" spans="1:11" ht="25.5">
      <c r="A12" s="49" t="s">
        <v>158</v>
      </c>
      <c r="B12" s="50" t="s">
        <v>132</v>
      </c>
      <c r="C12" s="50" t="s">
        <v>132</v>
      </c>
      <c r="D12" s="50">
        <v>5.75</v>
      </c>
      <c r="E12" s="50">
        <v>5.75</v>
      </c>
      <c r="F12" s="50">
        <v>4.5</v>
      </c>
      <c r="G12" s="50">
        <v>4.5</v>
      </c>
      <c r="H12" s="50">
        <v>20.3</v>
      </c>
      <c r="I12" s="50">
        <v>20.3</v>
      </c>
      <c r="J12" s="50">
        <v>145</v>
      </c>
      <c r="K12" s="50">
        <v>145</v>
      </c>
    </row>
    <row r="13" spans="1:12" ht="13.5">
      <c r="A13" s="49" t="s">
        <v>112</v>
      </c>
      <c r="B13" s="50">
        <v>75</v>
      </c>
      <c r="C13" s="50">
        <v>75</v>
      </c>
      <c r="D13" s="50">
        <v>11.4</v>
      </c>
      <c r="E13" s="50">
        <v>11.4</v>
      </c>
      <c r="F13" s="50">
        <v>6.45</v>
      </c>
      <c r="G13" s="50">
        <v>6.45</v>
      </c>
      <c r="H13" s="50">
        <v>12</v>
      </c>
      <c r="I13" s="50">
        <v>12</v>
      </c>
      <c r="J13" s="62">
        <v>144.3</v>
      </c>
      <c r="K13" s="62">
        <v>144.3</v>
      </c>
      <c r="L13" s="1"/>
    </row>
    <row r="14" spans="1:11" ht="25.5">
      <c r="A14" s="49" t="s">
        <v>75</v>
      </c>
      <c r="B14" s="50">
        <v>100</v>
      </c>
      <c r="C14" s="50">
        <v>150</v>
      </c>
      <c r="D14" s="50">
        <v>2.1</v>
      </c>
      <c r="E14" s="50">
        <v>3.2</v>
      </c>
      <c r="F14" s="50">
        <v>3.3</v>
      </c>
      <c r="G14" s="50">
        <v>4.95</v>
      </c>
      <c r="H14" s="50">
        <v>13.4</v>
      </c>
      <c r="I14" s="50">
        <v>20.1</v>
      </c>
      <c r="J14" s="50">
        <v>92</v>
      </c>
      <c r="K14" s="50">
        <v>138</v>
      </c>
    </row>
    <row r="15" spans="1:11" ht="12.75">
      <c r="A15" s="63" t="s">
        <v>103</v>
      </c>
      <c r="B15" s="50">
        <v>200</v>
      </c>
      <c r="C15" s="50">
        <v>200</v>
      </c>
      <c r="D15" s="50">
        <v>0.2</v>
      </c>
      <c r="E15" s="50">
        <v>0.2</v>
      </c>
      <c r="F15" s="50">
        <v>0.2</v>
      </c>
      <c r="G15" s="50">
        <v>0.2</v>
      </c>
      <c r="H15" s="50">
        <v>21.8</v>
      </c>
      <c r="I15" s="50">
        <v>21.8</v>
      </c>
      <c r="J15" s="50">
        <v>88</v>
      </c>
      <c r="K15" s="50">
        <v>88</v>
      </c>
    </row>
    <row r="16" spans="1:11" ht="12.75">
      <c r="A16" s="49" t="s">
        <v>13</v>
      </c>
      <c r="B16" s="50">
        <v>40</v>
      </c>
      <c r="C16" s="50">
        <v>50</v>
      </c>
      <c r="D16" s="50">
        <v>4.4</v>
      </c>
      <c r="E16" s="50">
        <v>5.4</v>
      </c>
      <c r="F16" s="50">
        <v>0.5</v>
      </c>
      <c r="G16" s="50">
        <v>0.7</v>
      </c>
      <c r="H16" s="50">
        <v>26.5</v>
      </c>
      <c r="I16" s="50">
        <v>27.5</v>
      </c>
      <c r="J16" s="50">
        <v>127.5</v>
      </c>
      <c r="K16" s="50">
        <v>192</v>
      </c>
    </row>
    <row r="17" spans="1:11" ht="12.75">
      <c r="A17" s="57" t="s">
        <v>14</v>
      </c>
      <c r="B17" s="58"/>
      <c r="C17" s="58"/>
      <c r="D17" s="58">
        <f aca="true" t="shared" si="1" ref="D17:K17">SUM(D11:D16)</f>
        <v>26.400000000000006</v>
      </c>
      <c r="E17" s="58">
        <f t="shared" si="1"/>
        <v>29.35</v>
      </c>
      <c r="F17" s="58">
        <f t="shared" si="1"/>
        <v>20.87</v>
      </c>
      <c r="G17" s="58">
        <f t="shared" si="1"/>
        <v>24.7</v>
      </c>
      <c r="H17" s="58">
        <f t="shared" si="1"/>
        <v>98.26</v>
      </c>
      <c r="I17" s="58">
        <f t="shared" si="1"/>
        <v>107.38000000000001</v>
      </c>
      <c r="J17" s="58">
        <f t="shared" si="1"/>
        <v>682.1</v>
      </c>
      <c r="K17" s="58">
        <f t="shared" si="1"/>
        <v>821.1500000000001</v>
      </c>
    </row>
    <row r="18" spans="1:11" ht="12.75">
      <c r="A18" s="59" t="s">
        <v>76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8.75" customHeight="1">
      <c r="A19" s="49" t="s">
        <v>113</v>
      </c>
      <c r="B19" s="56">
        <v>115</v>
      </c>
      <c r="C19" s="56">
        <v>115</v>
      </c>
      <c r="D19" s="50">
        <v>10.23</v>
      </c>
      <c r="E19" s="50">
        <v>10.23</v>
      </c>
      <c r="F19" s="50">
        <v>16.4</v>
      </c>
      <c r="G19" s="50">
        <v>16.4</v>
      </c>
      <c r="H19" s="50">
        <v>32.3</v>
      </c>
      <c r="I19" s="50">
        <v>32.3</v>
      </c>
      <c r="J19" s="50">
        <v>278</v>
      </c>
      <c r="K19" s="50">
        <v>278</v>
      </c>
    </row>
    <row r="20" spans="1:11" ht="18.75" customHeight="1">
      <c r="A20" s="49" t="s">
        <v>29</v>
      </c>
      <c r="B20" s="50">
        <v>200</v>
      </c>
      <c r="C20" s="50">
        <v>200</v>
      </c>
      <c r="D20" s="50">
        <v>0.8</v>
      </c>
      <c r="E20" s="50">
        <v>0.8</v>
      </c>
      <c r="F20" s="50">
        <v>0.8</v>
      </c>
      <c r="G20" s="50">
        <v>0.8</v>
      </c>
      <c r="H20" s="50">
        <v>30.6</v>
      </c>
      <c r="I20" s="50">
        <v>30.6</v>
      </c>
      <c r="J20" s="50">
        <v>60</v>
      </c>
      <c r="K20" s="50">
        <v>60</v>
      </c>
    </row>
    <row r="21" spans="1:11" ht="12.75">
      <c r="A21" s="57" t="s">
        <v>14</v>
      </c>
      <c r="B21" s="49"/>
      <c r="C21" s="49"/>
      <c r="D21" s="64">
        <f>SUM(D19:D20)</f>
        <v>11.030000000000001</v>
      </c>
      <c r="E21" s="64">
        <v>11.03</v>
      </c>
      <c r="F21" s="64">
        <f>SUM(F19:F20)</f>
        <v>17.2</v>
      </c>
      <c r="G21" s="64">
        <f>SUM(G19:G20)</f>
        <v>17.2</v>
      </c>
      <c r="H21" s="64">
        <f>SUM(H19:H20)</f>
        <v>62.9</v>
      </c>
      <c r="I21" s="64">
        <f>SUM(I19:I20)</f>
        <v>62.9</v>
      </c>
      <c r="J21" s="64">
        <f>SUM(J19:J20)</f>
        <v>338</v>
      </c>
      <c r="K21" s="64">
        <f>SUM(K19:K20)</f>
        <v>338</v>
      </c>
    </row>
    <row r="22" spans="1:11" ht="12.75">
      <c r="A22" s="117"/>
      <c r="B22" s="117"/>
      <c r="C22" s="117"/>
      <c r="D22" s="59">
        <f>SUM(D9+D17+D21)</f>
        <v>55.81</v>
      </c>
      <c r="E22" s="59">
        <f>SUM(E9+E17+E21)</f>
        <v>60.74</v>
      </c>
      <c r="F22" s="59">
        <f>SUM(F9+F17+F21)</f>
        <v>56.81</v>
      </c>
      <c r="G22" s="59">
        <f>SUM(G9+G17+G21)</f>
        <v>64.19</v>
      </c>
      <c r="H22" s="59">
        <f>SUM(H9+H17+H21)</f>
        <v>224.46</v>
      </c>
      <c r="I22" s="59">
        <f>SUM(I9+I17+I21)</f>
        <v>233.88000000000002</v>
      </c>
      <c r="J22" s="59">
        <f>SUM(J9+J17+J21)</f>
        <v>1538.1</v>
      </c>
      <c r="K22" s="59">
        <f>SUM(K9+K17+K21)</f>
        <v>1704.15</v>
      </c>
    </row>
    <row r="23" spans="1:11" ht="15">
      <c r="A23" s="65"/>
      <c r="B23" s="93" t="s">
        <v>8</v>
      </c>
      <c r="C23" s="93" t="s">
        <v>101</v>
      </c>
      <c r="D23" s="66"/>
      <c r="E23" s="93" t="s">
        <v>8</v>
      </c>
      <c r="F23" s="93"/>
      <c r="G23" s="66"/>
      <c r="H23" s="66"/>
      <c r="I23" s="66"/>
      <c r="J23" s="66"/>
      <c r="K23" s="66"/>
    </row>
    <row r="24" spans="1:11" ht="12.75">
      <c r="A24" s="65" t="s">
        <v>7</v>
      </c>
      <c r="B24" s="67">
        <v>0.2</v>
      </c>
      <c r="C24" s="67">
        <v>0.19</v>
      </c>
      <c r="D24" s="59" t="s">
        <v>2</v>
      </c>
      <c r="E24" s="94">
        <v>1</v>
      </c>
      <c r="F24" s="94"/>
      <c r="G24" s="66"/>
      <c r="H24" s="66"/>
      <c r="I24" s="66"/>
      <c r="J24" s="66"/>
      <c r="K24" s="66"/>
    </row>
    <row r="25" spans="1:11" ht="12.75">
      <c r="A25" s="59" t="s">
        <v>15</v>
      </c>
      <c r="B25" s="67">
        <v>0.301</v>
      </c>
      <c r="C25" s="67">
        <v>0.322</v>
      </c>
      <c r="D25" s="59" t="s">
        <v>3</v>
      </c>
      <c r="E25" s="94">
        <f>F22/D22</f>
        <v>1.0179179358537895</v>
      </c>
      <c r="F25" s="94"/>
      <c r="G25" s="66"/>
      <c r="H25" s="66"/>
      <c r="I25" s="66"/>
      <c r="J25" s="66"/>
      <c r="K25" s="66"/>
    </row>
    <row r="26" spans="1:11" ht="12.75">
      <c r="A26" s="59" t="s">
        <v>76</v>
      </c>
      <c r="B26" s="67">
        <v>0.153</v>
      </c>
      <c r="C26" s="67">
        <v>0.137</v>
      </c>
      <c r="D26" s="59" t="s">
        <v>4</v>
      </c>
      <c r="E26" s="94">
        <f>H22/D22</f>
        <v>4.021859881741623</v>
      </c>
      <c r="F26" s="94"/>
      <c r="G26" s="66"/>
      <c r="H26" s="66"/>
      <c r="I26" s="66"/>
      <c r="J26" s="66"/>
      <c r="K26" s="66"/>
    </row>
    <row r="27" spans="1:1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2.75">
      <c r="A28" s="34"/>
      <c r="B28" s="34"/>
      <c r="C28" s="34"/>
      <c r="D28" s="37"/>
      <c r="E28" s="37"/>
      <c r="F28" s="37"/>
      <c r="G28" s="37"/>
      <c r="H28" s="37"/>
      <c r="I28" s="37"/>
      <c r="J28" s="34"/>
      <c r="K28" s="34"/>
    </row>
    <row r="29" spans="1:11" ht="12.75">
      <c r="A29" s="33"/>
      <c r="B29" s="33"/>
      <c r="C29" s="33"/>
      <c r="D29" s="38"/>
      <c r="E29" s="38"/>
      <c r="F29" s="38"/>
      <c r="G29" s="38"/>
      <c r="H29" s="38"/>
      <c r="I29" s="38"/>
      <c r="J29" s="33"/>
      <c r="K29" s="33"/>
    </row>
    <row r="30" spans="1:11" ht="23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39" customHeight="1">
      <c r="A31" s="64" t="s">
        <v>0</v>
      </c>
      <c r="B31" s="120" t="s">
        <v>1</v>
      </c>
      <c r="C31" s="120"/>
      <c r="D31" s="120" t="s">
        <v>2</v>
      </c>
      <c r="E31" s="120"/>
      <c r="F31" s="120" t="s">
        <v>3</v>
      </c>
      <c r="G31" s="120"/>
      <c r="H31" s="120" t="s">
        <v>4</v>
      </c>
      <c r="I31" s="120"/>
      <c r="J31" s="120" t="s">
        <v>5</v>
      </c>
      <c r="K31" s="120"/>
    </row>
    <row r="32" spans="1:11" ht="12.75">
      <c r="A32" s="119" t="s">
        <v>19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ht="12.75">
      <c r="A33" s="59" t="s">
        <v>7</v>
      </c>
      <c r="B33" s="69" t="s">
        <v>8</v>
      </c>
      <c r="C33" s="69" t="s">
        <v>101</v>
      </c>
      <c r="D33" s="69" t="s">
        <v>10</v>
      </c>
      <c r="E33" s="69" t="s">
        <v>102</v>
      </c>
      <c r="F33" s="69" t="s">
        <v>10</v>
      </c>
      <c r="G33" s="69" t="s">
        <v>102</v>
      </c>
      <c r="H33" s="69" t="s">
        <v>10</v>
      </c>
      <c r="I33" s="69" t="s">
        <v>102</v>
      </c>
      <c r="J33" s="69" t="s">
        <v>10</v>
      </c>
      <c r="K33" s="69" t="s">
        <v>102</v>
      </c>
    </row>
    <row r="34" spans="1:11" ht="25.5" hidden="1">
      <c r="A34" s="49" t="s">
        <v>71</v>
      </c>
      <c r="B34" s="50">
        <v>150</v>
      </c>
      <c r="C34" s="50">
        <v>150</v>
      </c>
      <c r="D34" s="50">
        <v>4.5</v>
      </c>
      <c r="E34" s="50">
        <v>4.5</v>
      </c>
      <c r="F34" s="50">
        <v>4.5</v>
      </c>
      <c r="G34" s="50">
        <v>4.5</v>
      </c>
      <c r="H34" s="50">
        <v>21.9</v>
      </c>
      <c r="I34" s="50">
        <v>21.9</v>
      </c>
      <c r="J34" s="50">
        <v>145.5</v>
      </c>
      <c r="K34" s="50">
        <v>145.5</v>
      </c>
    </row>
    <row r="35" spans="1:11" ht="12.75">
      <c r="A35" s="70" t="s">
        <v>97</v>
      </c>
      <c r="B35" s="50" t="s">
        <v>136</v>
      </c>
      <c r="C35" s="50" t="s">
        <v>136</v>
      </c>
      <c r="D35" s="50">
        <v>16.3</v>
      </c>
      <c r="E35" s="50">
        <v>16.3</v>
      </c>
      <c r="F35" s="50">
        <v>13.5</v>
      </c>
      <c r="G35" s="50">
        <v>13.5</v>
      </c>
      <c r="H35" s="50">
        <v>19.5</v>
      </c>
      <c r="I35" s="50">
        <v>19.5</v>
      </c>
      <c r="J35" s="50">
        <v>265</v>
      </c>
      <c r="K35" s="50">
        <v>265</v>
      </c>
    </row>
    <row r="36" spans="1:11" ht="25.5">
      <c r="A36" s="49" t="s">
        <v>83</v>
      </c>
      <c r="B36" s="50">
        <v>200</v>
      </c>
      <c r="C36" s="50">
        <v>200</v>
      </c>
      <c r="D36" s="50">
        <v>2.51</v>
      </c>
      <c r="E36" s="50">
        <v>2.51</v>
      </c>
      <c r="F36" s="50">
        <v>2.2</v>
      </c>
      <c r="G36" s="50">
        <v>2.2</v>
      </c>
      <c r="H36" s="50">
        <v>17.73</v>
      </c>
      <c r="I36" s="50">
        <v>17.73</v>
      </c>
      <c r="J36" s="50">
        <v>97.97</v>
      </c>
      <c r="K36" s="50">
        <v>97.97</v>
      </c>
    </row>
    <row r="37" spans="1:11" ht="13.5" customHeight="1">
      <c r="A37" s="146" t="s">
        <v>175</v>
      </c>
      <c r="B37" s="50">
        <v>40</v>
      </c>
      <c r="C37" s="50">
        <v>60</v>
      </c>
      <c r="D37" s="50">
        <v>3.24</v>
      </c>
      <c r="E37" s="50">
        <v>4.86</v>
      </c>
      <c r="F37" s="50">
        <v>0.4</v>
      </c>
      <c r="G37" s="50">
        <v>0.6</v>
      </c>
      <c r="H37" s="50">
        <v>19.52</v>
      </c>
      <c r="I37" s="50">
        <v>29.28</v>
      </c>
      <c r="J37" s="50">
        <v>125</v>
      </c>
      <c r="K37" s="50">
        <v>188</v>
      </c>
    </row>
    <row r="38" spans="1:11" ht="12.75">
      <c r="A38" s="57" t="s">
        <v>14</v>
      </c>
      <c r="B38" s="58"/>
      <c r="C38" s="58"/>
      <c r="D38" s="58">
        <f>SUM(D35:D36)</f>
        <v>18.810000000000002</v>
      </c>
      <c r="E38" s="58">
        <f>SUM(E35:E36)</f>
        <v>18.810000000000002</v>
      </c>
      <c r="F38" s="58">
        <f>SUM(F35:F36)</f>
        <v>15.7</v>
      </c>
      <c r="G38" s="58">
        <f>SUM(G35:G36)</f>
        <v>15.7</v>
      </c>
      <c r="H38" s="58">
        <f>SUM(H35:H36)</f>
        <v>37.230000000000004</v>
      </c>
      <c r="I38" s="58">
        <f>SUM(I35:I36)</f>
        <v>37.230000000000004</v>
      </c>
      <c r="J38" s="58">
        <f>SUM(J35:J37)</f>
        <v>487.97</v>
      </c>
      <c r="K38" s="58">
        <f>SUM(K35:K37)</f>
        <v>550.97</v>
      </c>
    </row>
    <row r="39" spans="1:11" ht="12.75">
      <c r="A39" s="59" t="s">
        <v>15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26.25" customHeight="1">
      <c r="A40" s="63" t="s">
        <v>138</v>
      </c>
      <c r="B40" s="60">
        <v>75</v>
      </c>
      <c r="C40" s="60">
        <v>100</v>
      </c>
      <c r="D40" s="60">
        <v>1.2</v>
      </c>
      <c r="E40" s="60">
        <v>1.6</v>
      </c>
      <c r="F40" s="60">
        <v>7.57</v>
      </c>
      <c r="G40" s="60">
        <v>10.1</v>
      </c>
      <c r="H40" s="60">
        <v>4.43</v>
      </c>
      <c r="I40" s="60">
        <v>5.9</v>
      </c>
      <c r="J40" s="60">
        <v>90.75</v>
      </c>
      <c r="K40" s="60">
        <v>121</v>
      </c>
    </row>
    <row r="41" spans="1:11" ht="28.5" customHeight="1">
      <c r="A41" s="49" t="s">
        <v>139</v>
      </c>
      <c r="B41" s="56" t="s">
        <v>20</v>
      </c>
      <c r="C41" s="56" t="s">
        <v>20</v>
      </c>
      <c r="D41" s="50">
        <v>1.75</v>
      </c>
      <c r="E41" s="50">
        <v>1.75</v>
      </c>
      <c r="F41" s="50">
        <v>4.1</v>
      </c>
      <c r="G41" s="50">
        <v>4.1</v>
      </c>
      <c r="H41" s="50">
        <v>14.8</v>
      </c>
      <c r="I41" s="50">
        <v>14.8</v>
      </c>
      <c r="J41" s="50">
        <v>100</v>
      </c>
      <c r="K41" s="50">
        <v>100</v>
      </c>
    </row>
    <row r="42" spans="1:11" ht="12.75">
      <c r="A42" s="49" t="s">
        <v>159</v>
      </c>
      <c r="B42" s="50">
        <v>75</v>
      </c>
      <c r="C42" s="50">
        <v>75</v>
      </c>
      <c r="D42" s="50">
        <v>8</v>
      </c>
      <c r="E42" s="50">
        <v>8</v>
      </c>
      <c r="F42" s="50">
        <v>2</v>
      </c>
      <c r="G42" s="50">
        <v>2</v>
      </c>
      <c r="H42" s="50">
        <v>6</v>
      </c>
      <c r="I42" s="50">
        <v>6</v>
      </c>
      <c r="J42" s="50">
        <v>79</v>
      </c>
      <c r="K42" s="50">
        <v>79</v>
      </c>
    </row>
    <row r="43" spans="1:11" ht="12.75">
      <c r="A43" s="49" t="s">
        <v>114</v>
      </c>
      <c r="B43" s="50">
        <v>100</v>
      </c>
      <c r="C43" s="50">
        <v>150</v>
      </c>
      <c r="D43" s="50">
        <v>2.2</v>
      </c>
      <c r="E43" s="50">
        <v>3.3</v>
      </c>
      <c r="F43" s="50">
        <v>6.2</v>
      </c>
      <c r="G43" s="50">
        <v>9.3</v>
      </c>
      <c r="H43" s="50">
        <v>14.7</v>
      </c>
      <c r="I43" s="50">
        <v>22.05</v>
      </c>
      <c r="J43" s="50">
        <v>126</v>
      </c>
      <c r="K43" s="50">
        <v>189</v>
      </c>
    </row>
    <row r="44" spans="1:11" ht="18" customHeight="1">
      <c r="A44" s="49" t="s">
        <v>18</v>
      </c>
      <c r="B44" s="50">
        <v>200</v>
      </c>
      <c r="C44" s="50">
        <v>200</v>
      </c>
      <c r="D44" s="50">
        <v>0.8</v>
      </c>
      <c r="E44" s="50">
        <v>0.8</v>
      </c>
      <c r="F44" s="50">
        <v>0.8</v>
      </c>
      <c r="G44" s="50">
        <v>0.8</v>
      </c>
      <c r="H44" s="50">
        <v>19.6</v>
      </c>
      <c r="I44" s="50">
        <v>19.6</v>
      </c>
      <c r="J44" s="50">
        <v>50</v>
      </c>
      <c r="K44" s="50">
        <v>50</v>
      </c>
    </row>
    <row r="45" spans="1:11" ht="12.75">
      <c r="A45" s="49" t="s">
        <v>13</v>
      </c>
      <c r="B45" s="50">
        <v>40</v>
      </c>
      <c r="C45" s="50">
        <v>80</v>
      </c>
      <c r="D45" s="50">
        <v>4.4</v>
      </c>
      <c r="E45" s="50">
        <v>6.8</v>
      </c>
      <c r="F45" s="50">
        <v>0.5</v>
      </c>
      <c r="G45" s="50">
        <v>1.2</v>
      </c>
      <c r="H45" s="50">
        <v>26.5</v>
      </c>
      <c r="I45" s="50">
        <v>32.2</v>
      </c>
      <c r="J45" s="50">
        <v>190</v>
      </c>
      <c r="K45" s="50">
        <v>380</v>
      </c>
    </row>
    <row r="46" spans="1:11" ht="12.75">
      <c r="A46" s="57" t="s">
        <v>14</v>
      </c>
      <c r="B46" s="58"/>
      <c r="C46" s="58"/>
      <c r="D46" s="58">
        <f aca="true" t="shared" si="2" ref="D46:K46">SUM(D40:D45)</f>
        <v>18.35</v>
      </c>
      <c r="E46" s="58">
        <f t="shared" si="2"/>
        <v>22.25</v>
      </c>
      <c r="F46" s="58">
        <f t="shared" si="2"/>
        <v>21.17</v>
      </c>
      <c r="G46" s="58">
        <f t="shared" si="2"/>
        <v>27.5</v>
      </c>
      <c r="H46" s="58">
        <f t="shared" si="2"/>
        <v>86.03</v>
      </c>
      <c r="I46" s="58">
        <f t="shared" si="2"/>
        <v>100.55</v>
      </c>
      <c r="J46" s="147">
        <f>SUM(J40:J45)</f>
        <v>635.75</v>
      </c>
      <c r="K46" s="58">
        <f t="shared" si="2"/>
        <v>919</v>
      </c>
    </row>
    <row r="47" spans="1:11" ht="12.75">
      <c r="A47" s="59" t="s">
        <v>76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2.75">
      <c r="A48" s="49" t="s">
        <v>96</v>
      </c>
      <c r="B48" s="56" t="s">
        <v>81</v>
      </c>
      <c r="C48" s="56" t="s">
        <v>81</v>
      </c>
      <c r="D48" s="50">
        <v>7.6</v>
      </c>
      <c r="E48" s="50">
        <v>7.6</v>
      </c>
      <c r="F48" s="50">
        <v>7.2</v>
      </c>
      <c r="G48" s="50">
        <v>7.2</v>
      </c>
      <c r="H48" s="50">
        <v>46.6</v>
      </c>
      <c r="I48" s="50">
        <v>46.6</v>
      </c>
      <c r="J48" s="50">
        <v>281</v>
      </c>
      <c r="K48" s="50">
        <v>281</v>
      </c>
    </row>
    <row r="49" spans="1:11" ht="12.75">
      <c r="A49" s="49" t="s">
        <v>22</v>
      </c>
      <c r="B49" s="56" t="s">
        <v>108</v>
      </c>
      <c r="C49" s="56">
        <v>200</v>
      </c>
      <c r="D49" s="50">
        <v>1.6</v>
      </c>
      <c r="E49" s="50">
        <v>1.6</v>
      </c>
      <c r="F49" s="50">
        <v>1.4</v>
      </c>
      <c r="G49" s="50">
        <v>1.4</v>
      </c>
      <c r="H49" s="50">
        <v>17.4</v>
      </c>
      <c r="I49" s="50">
        <v>17.4</v>
      </c>
      <c r="J49" s="50">
        <v>88</v>
      </c>
      <c r="K49" s="50">
        <v>88</v>
      </c>
    </row>
    <row r="50" spans="1:11" ht="12.75">
      <c r="A50" s="49" t="s">
        <v>24</v>
      </c>
      <c r="B50" s="71" t="s">
        <v>176</v>
      </c>
      <c r="C50" s="71" t="s">
        <v>79</v>
      </c>
      <c r="D50" s="71">
        <v>0.4</v>
      </c>
      <c r="E50" s="71">
        <v>0.8</v>
      </c>
      <c r="F50" s="71">
        <v>0</v>
      </c>
      <c r="G50" s="71">
        <v>0</v>
      </c>
      <c r="H50" s="71">
        <v>41.3</v>
      </c>
      <c r="I50" s="71">
        <v>82.6</v>
      </c>
      <c r="J50" s="71">
        <v>24.5</v>
      </c>
      <c r="K50" s="71">
        <v>49</v>
      </c>
    </row>
    <row r="51" spans="1:11" ht="12.75">
      <c r="A51" s="57" t="s">
        <v>14</v>
      </c>
      <c r="B51" s="59"/>
      <c r="C51" s="59"/>
      <c r="D51" s="59">
        <f aca="true" t="shared" si="3" ref="D51:K51">SUM(D48:D50)</f>
        <v>9.6</v>
      </c>
      <c r="E51" s="59">
        <f t="shared" si="3"/>
        <v>10</v>
      </c>
      <c r="F51" s="59">
        <f t="shared" si="3"/>
        <v>8.6</v>
      </c>
      <c r="G51" s="59">
        <f t="shared" si="3"/>
        <v>8.6</v>
      </c>
      <c r="H51" s="59">
        <f t="shared" si="3"/>
        <v>105.3</v>
      </c>
      <c r="I51" s="59">
        <f t="shared" si="3"/>
        <v>146.6</v>
      </c>
      <c r="J51" s="59">
        <f t="shared" si="3"/>
        <v>393.5</v>
      </c>
      <c r="K51" s="59">
        <f t="shared" si="3"/>
        <v>418</v>
      </c>
    </row>
    <row r="52" spans="1:11" ht="12.75">
      <c r="A52" s="117"/>
      <c r="B52" s="117"/>
      <c r="C52" s="117"/>
      <c r="D52" s="59">
        <f aca="true" t="shared" si="4" ref="D52:K52">SUM(D38+D46+D51)</f>
        <v>46.760000000000005</v>
      </c>
      <c r="E52" s="59">
        <f t="shared" si="4"/>
        <v>51.06</v>
      </c>
      <c r="F52" s="59">
        <f t="shared" si="4"/>
        <v>45.470000000000006</v>
      </c>
      <c r="G52" s="59">
        <f t="shared" si="4"/>
        <v>51.800000000000004</v>
      </c>
      <c r="H52" s="59">
        <f t="shared" si="4"/>
        <v>228.56</v>
      </c>
      <c r="I52" s="59">
        <f t="shared" si="4"/>
        <v>284.38</v>
      </c>
      <c r="J52" s="59">
        <f t="shared" si="4"/>
        <v>1517.22</v>
      </c>
      <c r="K52" s="59">
        <f t="shared" si="4"/>
        <v>1887.97</v>
      </c>
    </row>
    <row r="53" spans="1:11" ht="15">
      <c r="A53" s="65"/>
      <c r="B53" s="93" t="s">
        <v>8</v>
      </c>
      <c r="C53" s="93" t="s">
        <v>101</v>
      </c>
      <c r="D53" s="66"/>
      <c r="E53" s="93" t="s">
        <v>8</v>
      </c>
      <c r="F53" s="93"/>
      <c r="G53" s="66"/>
      <c r="H53" s="66"/>
      <c r="I53" s="66"/>
      <c r="J53" s="66"/>
      <c r="K53" s="66"/>
    </row>
    <row r="54" spans="1:11" ht="12.75">
      <c r="A54" s="65" t="s">
        <v>7</v>
      </c>
      <c r="B54" s="67">
        <v>0.191</v>
      </c>
      <c r="C54" s="67">
        <v>0.201</v>
      </c>
      <c r="D54" s="59" t="s">
        <v>2</v>
      </c>
      <c r="E54" s="94">
        <v>1</v>
      </c>
      <c r="F54" s="94"/>
      <c r="G54" s="66"/>
      <c r="H54" s="66"/>
      <c r="I54" s="66"/>
      <c r="J54" s="66"/>
      <c r="K54" s="66"/>
    </row>
    <row r="55" spans="1:11" ht="12.75">
      <c r="A55" s="59" t="s">
        <v>15</v>
      </c>
      <c r="B55" s="67">
        <v>0.326</v>
      </c>
      <c r="C55" s="67">
        <v>0.338</v>
      </c>
      <c r="D55" s="59" t="s">
        <v>3</v>
      </c>
      <c r="E55" s="94">
        <f>F52/D52</f>
        <v>0.9724123182207015</v>
      </c>
      <c r="F55" s="94"/>
      <c r="G55" s="66"/>
      <c r="H55" s="66"/>
      <c r="I55" s="66"/>
      <c r="J55" s="66"/>
      <c r="K55" s="66"/>
    </row>
    <row r="56" spans="1:11" ht="12.75">
      <c r="A56" s="59" t="s">
        <v>76</v>
      </c>
      <c r="B56" s="67">
        <v>0.141</v>
      </c>
      <c r="C56" s="67">
        <v>0.122</v>
      </c>
      <c r="D56" s="59" t="s">
        <v>4</v>
      </c>
      <c r="E56" s="94">
        <v>4</v>
      </c>
      <c r="F56" s="94"/>
      <c r="G56" s="66"/>
      <c r="H56" s="66"/>
      <c r="I56" s="66"/>
      <c r="J56" s="66"/>
      <c r="K56" s="66"/>
    </row>
    <row r="57" spans="1:11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70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30.75" customHeight="1">
      <c r="A60" s="64" t="s">
        <v>0</v>
      </c>
      <c r="B60" s="120" t="s">
        <v>1</v>
      </c>
      <c r="C60" s="120"/>
      <c r="D60" s="120" t="s">
        <v>2</v>
      </c>
      <c r="E60" s="120"/>
      <c r="F60" s="120" t="s">
        <v>3</v>
      </c>
      <c r="G60" s="120"/>
      <c r="H60" s="120" t="s">
        <v>4</v>
      </c>
      <c r="I60" s="120"/>
      <c r="J60" s="120" t="s">
        <v>5</v>
      </c>
      <c r="K60" s="120"/>
    </row>
    <row r="61" spans="1:11" ht="12.75">
      <c r="A61" s="51" t="s">
        <v>21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.75">
      <c r="A62" s="59" t="s">
        <v>7</v>
      </c>
      <c r="B62" s="72" t="s">
        <v>8</v>
      </c>
      <c r="C62" s="72" t="s">
        <v>101</v>
      </c>
      <c r="D62" s="72" t="s">
        <v>10</v>
      </c>
      <c r="E62" s="72" t="s">
        <v>102</v>
      </c>
      <c r="F62" s="72" t="s">
        <v>10</v>
      </c>
      <c r="G62" s="72" t="s">
        <v>102</v>
      </c>
      <c r="H62" s="72" t="s">
        <v>10</v>
      </c>
      <c r="I62" s="72" t="s">
        <v>102</v>
      </c>
      <c r="J62" s="72" t="s">
        <v>10</v>
      </c>
      <c r="K62" s="72" t="s">
        <v>102</v>
      </c>
    </row>
    <row r="63" spans="1:11" ht="15" customHeight="1">
      <c r="A63" s="102" t="s">
        <v>106</v>
      </c>
      <c r="B63" s="103">
        <v>105</v>
      </c>
      <c r="C63" s="103">
        <v>105</v>
      </c>
      <c r="D63" s="103">
        <v>10</v>
      </c>
      <c r="E63" s="103">
        <v>10</v>
      </c>
      <c r="F63" s="103">
        <v>13.2</v>
      </c>
      <c r="G63" s="103">
        <v>13.2</v>
      </c>
      <c r="H63" s="103">
        <v>111.8</v>
      </c>
      <c r="I63" s="103">
        <v>11.8</v>
      </c>
      <c r="J63" s="103">
        <v>167</v>
      </c>
      <c r="K63" s="103">
        <v>167</v>
      </c>
    </row>
    <row r="64" spans="1:11" ht="12.75">
      <c r="A64" s="49" t="s">
        <v>12</v>
      </c>
      <c r="B64" s="56" t="s">
        <v>157</v>
      </c>
      <c r="C64" s="56" t="s">
        <v>157</v>
      </c>
      <c r="D64" s="71">
        <v>0.2</v>
      </c>
      <c r="E64" s="71">
        <v>0.2</v>
      </c>
      <c r="F64" s="71">
        <v>0.06</v>
      </c>
      <c r="G64" s="71">
        <v>0.06</v>
      </c>
      <c r="H64" s="71">
        <v>15</v>
      </c>
      <c r="I64" s="71">
        <v>15</v>
      </c>
      <c r="J64" s="71">
        <v>56</v>
      </c>
      <c r="K64" s="71">
        <v>56</v>
      </c>
    </row>
    <row r="65" spans="1:11" ht="12.75">
      <c r="A65" s="63" t="s">
        <v>17</v>
      </c>
      <c r="B65" s="50">
        <v>40</v>
      </c>
      <c r="C65" s="50">
        <v>40</v>
      </c>
      <c r="D65" s="50">
        <v>3.24</v>
      </c>
      <c r="E65" s="50">
        <v>3.24</v>
      </c>
      <c r="F65" s="50">
        <v>0.4</v>
      </c>
      <c r="G65" s="50">
        <v>0.4</v>
      </c>
      <c r="H65" s="50">
        <v>19.52</v>
      </c>
      <c r="I65" s="50">
        <v>19.52</v>
      </c>
      <c r="J65" s="50">
        <v>96.8</v>
      </c>
      <c r="K65" s="50">
        <v>96.8</v>
      </c>
    </row>
    <row r="66" spans="1:11" ht="12.75">
      <c r="A66" s="97" t="s">
        <v>13</v>
      </c>
      <c r="B66" s="96">
        <v>30</v>
      </c>
      <c r="C66" s="96">
        <v>40</v>
      </c>
      <c r="D66" s="96">
        <v>1.32</v>
      </c>
      <c r="E66" s="96">
        <v>1.98</v>
      </c>
      <c r="F66" s="96">
        <v>0.24</v>
      </c>
      <c r="G66" s="96">
        <v>0.36</v>
      </c>
      <c r="H66" s="96">
        <v>6.84</v>
      </c>
      <c r="I66" s="96">
        <v>10.2</v>
      </c>
      <c r="J66" s="96">
        <v>48</v>
      </c>
      <c r="K66" s="96">
        <v>58</v>
      </c>
    </row>
    <row r="67" spans="1:11" ht="12.75">
      <c r="A67" s="57" t="s">
        <v>14</v>
      </c>
      <c r="B67" s="59"/>
      <c r="C67" s="59"/>
      <c r="D67" s="59">
        <f aca="true" t="shared" si="5" ref="D67:I67">SUM(D63:D66)</f>
        <v>14.76</v>
      </c>
      <c r="E67" s="59">
        <f t="shared" si="5"/>
        <v>15.42</v>
      </c>
      <c r="F67" s="59">
        <f t="shared" si="5"/>
        <v>13.9</v>
      </c>
      <c r="G67" s="59">
        <f t="shared" si="5"/>
        <v>14.02</v>
      </c>
      <c r="H67" s="59">
        <f t="shared" si="5"/>
        <v>153.16</v>
      </c>
      <c r="I67" s="59">
        <f t="shared" si="5"/>
        <v>56.519999999999996</v>
      </c>
      <c r="J67" s="59">
        <v>441</v>
      </c>
      <c r="K67" s="59">
        <v>543</v>
      </c>
    </row>
    <row r="68" spans="1:11" ht="12.75">
      <c r="A68" s="59" t="s">
        <v>15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ht="23.25" customHeight="1">
      <c r="A69" s="63" t="s">
        <v>160</v>
      </c>
      <c r="B69" s="74">
        <v>50</v>
      </c>
      <c r="C69" s="74">
        <v>100</v>
      </c>
      <c r="D69" s="74">
        <v>0.5</v>
      </c>
      <c r="E69" s="74">
        <v>1</v>
      </c>
      <c r="F69" s="74">
        <v>2.6</v>
      </c>
      <c r="G69" s="74">
        <v>5.2</v>
      </c>
      <c r="H69" s="74">
        <v>5.2</v>
      </c>
      <c r="I69" s="74">
        <v>10.4</v>
      </c>
      <c r="J69" s="74">
        <v>72.5</v>
      </c>
      <c r="K69" s="74">
        <v>145</v>
      </c>
    </row>
    <row r="70" spans="1:11" ht="38.25">
      <c r="A70" s="49" t="s">
        <v>109</v>
      </c>
      <c r="B70" s="73" t="s">
        <v>20</v>
      </c>
      <c r="C70" s="73" t="s">
        <v>20</v>
      </c>
      <c r="D70" s="71">
        <v>1.8</v>
      </c>
      <c r="E70" s="71">
        <v>1.8</v>
      </c>
      <c r="F70" s="71">
        <v>2.78</v>
      </c>
      <c r="G70" s="71">
        <v>2.78</v>
      </c>
      <c r="H70" s="71">
        <v>5.86</v>
      </c>
      <c r="I70" s="71">
        <v>5.86</v>
      </c>
      <c r="J70" s="71">
        <v>60.7</v>
      </c>
      <c r="K70" s="71">
        <v>60.7</v>
      </c>
    </row>
    <row r="71" spans="1:11" ht="12.75">
      <c r="A71" s="49" t="s">
        <v>161</v>
      </c>
      <c r="B71" s="73">
        <v>75</v>
      </c>
      <c r="C71" s="73">
        <v>75</v>
      </c>
      <c r="D71" s="71">
        <v>19.3</v>
      </c>
      <c r="E71" s="71">
        <v>19.3</v>
      </c>
      <c r="F71" s="71">
        <v>17.5</v>
      </c>
      <c r="G71" s="71">
        <v>17.5</v>
      </c>
      <c r="H71" s="71">
        <v>10.7</v>
      </c>
      <c r="I71" s="71">
        <v>10.7</v>
      </c>
      <c r="J71" s="71">
        <v>244.01</v>
      </c>
      <c r="K71" s="71">
        <v>244.01</v>
      </c>
    </row>
    <row r="72" spans="1:11" ht="12.75">
      <c r="A72" s="49" t="s">
        <v>153</v>
      </c>
      <c r="B72" s="71">
        <v>100</v>
      </c>
      <c r="C72" s="71">
        <v>150</v>
      </c>
      <c r="D72" s="71">
        <v>2.4</v>
      </c>
      <c r="E72" s="71">
        <v>3.6</v>
      </c>
      <c r="F72" s="71">
        <v>2.4</v>
      </c>
      <c r="G72" s="71">
        <v>3.6</v>
      </c>
      <c r="H72" s="71">
        <v>21</v>
      </c>
      <c r="I72" s="71">
        <v>31.5</v>
      </c>
      <c r="J72" s="71">
        <v>76.2</v>
      </c>
      <c r="K72" s="71">
        <v>125</v>
      </c>
    </row>
    <row r="73" spans="1:11" ht="20.25" customHeight="1">
      <c r="A73" s="49" t="s">
        <v>23</v>
      </c>
      <c r="B73" s="71">
        <v>200</v>
      </c>
      <c r="C73" s="71">
        <v>200</v>
      </c>
      <c r="D73" s="71">
        <v>0.2</v>
      </c>
      <c r="E73" s="71">
        <v>0.2</v>
      </c>
      <c r="F73" s="71">
        <v>0.2</v>
      </c>
      <c r="G73" s="71">
        <v>0.2</v>
      </c>
      <c r="H73" s="71">
        <v>21.8</v>
      </c>
      <c r="I73" s="71">
        <v>21.8</v>
      </c>
      <c r="J73" s="71">
        <v>88</v>
      </c>
      <c r="K73" s="71">
        <v>88</v>
      </c>
    </row>
    <row r="74" spans="1:11" ht="12.75">
      <c r="A74" s="63" t="s">
        <v>13</v>
      </c>
      <c r="B74" s="71">
        <v>40</v>
      </c>
      <c r="C74" s="71">
        <v>50</v>
      </c>
      <c r="D74" s="71">
        <v>2.64</v>
      </c>
      <c r="E74" s="71">
        <v>3.3</v>
      </c>
      <c r="F74" s="71">
        <v>0.48</v>
      </c>
      <c r="G74" s="71">
        <v>0.6</v>
      </c>
      <c r="H74" s="71">
        <v>13.68</v>
      </c>
      <c r="I74" s="71">
        <v>17.1</v>
      </c>
      <c r="J74" s="71">
        <v>88</v>
      </c>
      <c r="K74" s="71">
        <v>110</v>
      </c>
    </row>
    <row r="75" spans="1:11" ht="12.75">
      <c r="A75" s="57" t="s">
        <v>14</v>
      </c>
      <c r="B75" s="59"/>
      <c r="C75" s="59"/>
      <c r="D75" s="59">
        <f aca="true" t="shared" si="6" ref="D75:I75">SUM(D69:D74)</f>
        <v>26.84</v>
      </c>
      <c r="E75" s="59">
        <f t="shared" si="6"/>
        <v>29.200000000000003</v>
      </c>
      <c r="F75" s="59">
        <f t="shared" si="6"/>
        <v>25.959999999999997</v>
      </c>
      <c r="G75" s="59">
        <f t="shared" si="6"/>
        <v>29.880000000000003</v>
      </c>
      <c r="H75" s="59">
        <f t="shared" si="6"/>
        <v>78.24000000000001</v>
      </c>
      <c r="I75" s="59">
        <f t="shared" si="6"/>
        <v>97.36000000000001</v>
      </c>
      <c r="J75" s="59">
        <v>663</v>
      </c>
      <c r="K75" s="59">
        <v>810.01</v>
      </c>
    </row>
    <row r="76" spans="1:11" ht="12.75">
      <c r="A76" s="59" t="s">
        <v>76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</row>
    <row r="77" spans="1:11" ht="25.5">
      <c r="A77" s="49" t="s">
        <v>140</v>
      </c>
      <c r="B77" s="71" t="s">
        <v>141</v>
      </c>
      <c r="C77" s="71" t="s">
        <v>141</v>
      </c>
      <c r="D77" s="71">
        <v>7.47</v>
      </c>
      <c r="E77" s="71">
        <v>7.47</v>
      </c>
      <c r="F77" s="71">
        <v>9.2</v>
      </c>
      <c r="G77" s="71">
        <v>9.2</v>
      </c>
      <c r="H77" s="71">
        <v>47.9</v>
      </c>
      <c r="I77" s="71">
        <v>47.9</v>
      </c>
      <c r="J77" s="71">
        <v>176</v>
      </c>
      <c r="K77" s="71">
        <v>176</v>
      </c>
    </row>
    <row r="78" spans="1:11" ht="12.75">
      <c r="A78" s="49" t="s">
        <v>78</v>
      </c>
      <c r="B78" s="50">
        <v>200</v>
      </c>
      <c r="C78" s="50">
        <v>200</v>
      </c>
      <c r="D78" s="50">
        <v>5.6</v>
      </c>
      <c r="E78" s="50">
        <v>5.6</v>
      </c>
      <c r="F78" s="50">
        <v>6.4</v>
      </c>
      <c r="G78" s="50">
        <v>6.4</v>
      </c>
      <c r="H78" s="50">
        <v>8.2</v>
      </c>
      <c r="I78" s="50">
        <v>8.2</v>
      </c>
      <c r="J78" s="50">
        <v>117</v>
      </c>
      <c r="K78" s="50">
        <v>117</v>
      </c>
    </row>
    <row r="79" spans="1:11" ht="12.75">
      <c r="A79" s="63" t="s">
        <v>24</v>
      </c>
      <c r="B79" s="50" t="s">
        <v>79</v>
      </c>
      <c r="C79" s="50" t="s">
        <v>79</v>
      </c>
      <c r="D79" s="50">
        <v>0.4</v>
      </c>
      <c r="E79" s="50">
        <v>0.4</v>
      </c>
      <c r="F79" s="50">
        <v>0.4</v>
      </c>
      <c r="G79" s="50">
        <v>0.4</v>
      </c>
      <c r="H79" s="50">
        <v>29.8</v>
      </c>
      <c r="I79" s="50">
        <v>29.8</v>
      </c>
      <c r="J79" s="50">
        <v>45</v>
      </c>
      <c r="K79" s="50">
        <v>45</v>
      </c>
    </row>
    <row r="80" spans="1:11" ht="12.75">
      <c r="A80" s="57" t="s">
        <v>14</v>
      </c>
      <c r="B80" s="59"/>
      <c r="C80" s="59"/>
      <c r="D80" s="59">
        <f>SUM(D77:D79)</f>
        <v>13.47</v>
      </c>
      <c r="E80" s="59">
        <f aca="true" t="shared" si="7" ref="E80:K80">SUM(E77:E79)</f>
        <v>13.47</v>
      </c>
      <c r="F80" s="59">
        <f t="shared" si="7"/>
        <v>16</v>
      </c>
      <c r="G80" s="59">
        <f t="shared" si="7"/>
        <v>16</v>
      </c>
      <c r="H80" s="59">
        <f t="shared" si="7"/>
        <v>85.89999999999999</v>
      </c>
      <c r="I80" s="59">
        <f t="shared" si="7"/>
        <v>85.89999999999999</v>
      </c>
      <c r="J80" s="59">
        <f>SUM(J77:J79)</f>
        <v>338</v>
      </c>
      <c r="K80" s="59">
        <f t="shared" si="7"/>
        <v>338</v>
      </c>
    </row>
    <row r="81" spans="1:11" ht="12.75">
      <c r="A81" s="117"/>
      <c r="B81" s="117"/>
      <c r="C81" s="117"/>
      <c r="D81" s="59">
        <f aca="true" t="shared" si="8" ref="D81:K81">SUM(D67+D75+D80)</f>
        <v>55.07</v>
      </c>
      <c r="E81" s="59">
        <f t="shared" si="8"/>
        <v>58.09</v>
      </c>
      <c r="F81" s="59">
        <f t="shared" si="8"/>
        <v>55.86</v>
      </c>
      <c r="G81" s="59">
        <f t="shared" si="8"/>
        <v>59.900000000000006</v>
      </c>
      <c r="H81" s="59">
        <f t="shared" si="8"/>
        <v>317.3</v>
      </c>
      <c r="I81" s="59">
        <f t="shared" si="8"/>
        <v>239.77999999999997</v>
      </c>
      <c r="J81" s="59">
        <f t="shared" si="8"/>
        <v>1442</v>
      </c>
      <c r="K81" s="59">
        <f t="shared" si="8"/>
        <v>1691.01</v>
      </c>
    </row>
    <row r="82" spans="1:11" ht="15">
      <c r="A82" s="65"/>
      <c r="B82" s="93" t="s">
        <v>8</v>
      </c>
      <c r="C82" s="93" t="s">
        <v>101</v>
      </c>
      <c r="D82" s="66"/>
      <c r="E82" s="93" t="s">
        <v>8</v>
      </c>
      <c r="F82" s="93"/>
      <c r="G82" s="75"/>
      <c r="H82" s="75"/>
      <c r="I82" s="75"/>
      <c r="J82" s="75"/>
      <c r="K82" s="75"/>
    </row>
    <row r="83" spans="1:11" ht="12.75">
      <c r="A83" s="65" t="s">
        <v>7</v>
      </c>
      <c r="B83" s="67">
        <v>0.206</v>
      </c>
      <c r="C83" s="67">
        <v>0.202</v>
      </c>
      <c r="D83" s="59" t="s">
        <v>2</v>
      </c>
      <c r="E83" s="94">
        <v>1</v>
      </c>
      <c r="F83" s="94"/>
      <c r="G83" s="75"/>
      <c r="H83" s="75"/>
      <c r="I83" s="75"/>
      <c r="J83" s="75"/>
      <c r="K83" s="75"/>
    </row>
    <row r="84" spans="1:11" ht="12.75">
      <c r="A84" s="59" t="s">
        <v>15</v>
      </c>
      <c r="B84" s="67">
        <v>0.3</v>
      </c>
      <c r="C84" s="67">
        <v>0.314</v>
      </c>
      <c r="D84" s="59" t="s">
        <v>3</v>
      </c>
      <c r="E84" s="94">
        <f>F81/D81</f>
        <v>1.014345378609043</v>
      </c>
      <c r="F84" s="94"/>
      <c r="G84" s="75"/>
      <c r="H84" s="75"/>
      <c r="I84" s="75"/>
      <c r="J84" s="75"/>
      <c r="K84" s="75"/>
    </row>
    <row r="85" spans="1:11" ht="12.75">
      <c r="A85" s="59" t="s">
        <v>76</v>
      </c>
      <c r="B85" s="67">
        <v>0.147</v>
      </c>
      <c r="C85" s="67">
        <v>0.133</v>
      </c>
      <c r="D85" s="59" t="s">
        <v>4</v>
      </c>
      <c r="E85" s="94">
        <f>H81/D81</f>
        <v>5.761757762847285</v>
      </c>
      <c r="F85" s="94"/>
      <c r="G85" s="75"/>
      <c r="H85" s="75"/>
      <c r="I85" s="75"/>
      <c r="J85" s="75"/>
      <c r="K85" s="75"/>
    </row>
    <row r="86" spans="1:11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49.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26.25" customHeight="1">
      <c r="A89" s="64" t="s">
        <v>0</v>
      </c>
      <c r="B89" s="120" t="s">
        <v>1</v>
      </c>
      <c r="C89" s="120"/>
      <c r="D89" s="120" t="s">
        <v>2</v>
      </c>
      <c r="E89" s="120"/>
      <c r="F89" s="120" t="s">
        <v>3</v>
      </c>
      <c r="G89" s="120"/>
      <c r="H89" s="120" t="s">
        <v>4</v>
      </c>
      <c r="I89" s="120"/>
      <c r="J89" s="120" t="s">
        <v>5</v>
      </c>
      <c r="K89" s="120"/>
    </row>
    <row r="90" spans="1:11" ht="12.75">
      <c r="A90" s="51" t="s">
        <v>26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12.75">
      <c r="A91" s="59" t="s">
        <v>7</v>
      </c>
      <c r="B91" s="72" t="s">
        <v>8</v>
      </c>
      <c r="C91" s="72" t="s">
        <v>101</v>
      </c>
      <c r="D91" s="72" t="s">
        <v>10</v>
      </c>
      <c r="E91" s="72" t="s">
        <v>102</v>
      </c>
      <c r="F91" s="72" t="s">
        <v>10</v>
      </c>
      <c r="G91" s="72" t="s">
        <v>102</v>
      </c>
      <c r="H91" s="72" t="s">
        <v>10</v>
      </c>
      <c r="I91" s="72" t="s">
        <v>102</v>
      </c>
      <c r="J91" s="72" t="s">
        <v>10</v>
      </c>
      <c r="K91" s="72" t="s">
        <v>102</v>
      </c>
    </row>
    <row r="92" spans="1:11" ht="12.75">
      <c r="A92" s="105" t="s">
        <v>148</v>
      </c>
      <c r="B92" s="99">
        <v>30</v>
      </c>
      <c r="C92" s="99">
        <v>50</v>
      </c>
      <c r="D92" s="99">
        <v>0</v>
      </c>
      <c r="E92" s="99">
        <v>0</v>
      </c>
      <c r="F92" s="99">
        <v>0</v>
      </c>
      <c r="G92" s="99">
        <v>0</v>
      </c>
      <c r="H92" s="99">
        <v>0.8</v>
      </c>
      <c r="I92" s="99">
        <v>0.8</v>
      </c>
      <c r="J92" s="99">
        <v>3.8</v>
      </c>
      <c r="K92" s="99">
        <v>6.33</v>
      </c>
    </row>
    <row r="93" spans="1:11" ht="14.25" customHeight="1">
      <c r="A93" s="76" t="s">
        <v>115</v>
      </c>
      <c r="B93" s="55">
        <v>50</v>
      </c>
      <c r="C93" s="55">
        <v>50</v>
      </c>
      <c r="D93" s="62">
        <v>7.9</v>
      </c>
      <c r="E93" s="62">
        <v>7.9</v>
      </c>
      <c r="F93" s="62">
        <v>4.1</v>
      </c>
      <c r="G93" s="62">
        <v>4.1</v>
      </c>
      <c r="H93" s="62">
        <v>7</v>
      </c>
      <c r="I93" s="98">
        <v>7</v>
      </c>
      <c r="J93" s="62">
        <v>97</v>
      </c>
      <c r="K93" s="62">
        <v>97</v>
      </c>
    </row>
    <row r="94" spans="1:11" ht="12.75">
      <c r="A94" s="49" t="s">
        <v>98</v>
      </c>
      <c r="B94" s="50">
        <v>100</v>
      </c>
      <c r="C94" s="50">
        <v>150</v>
      </c>
      <c r="D94" s="50">
        <v>2.7</v>
      </c>
      <c r="E94" s="50">
        <v>4.05</v>
      </c>
      <c r="F94" s="50">
        <v>2.8</v>
      </c>
      <c r="G94" s="50">
        <v>4.2</v>
      </c>
      <c r="H94" s="50">
        <v>24.2</v>
      </c>
      <c r="I94" s="50">
        <v>36.3</v>
      </c>
      <c r="J94" s="50">
        <v>131</v>
      </c>
      <c r="K94" s="50">
        <v>196.5</v>
      </c>
    </row>
    <row r="95" spans="1:11" ht="12.75">
      <c r="A95" s="49" t="s">
        <v>17</v>
      </c>
      <c r="B95" s="50">
        <v>20</v>
      </c>
      <c r="C95" s="50">
        <v>30</v>
      </c>
      <c r="D95" s="50">
        <v>2</v>
      </c>
      <c r="E95" s="50">
        <v>2.05</v>
      </c>
      <c r="F95" s="50">
        <v>0.25</v>
      </c>
      <c r="G95" s="50">
        <v>0.28</v>
      </c>
      <c r="H95" s="50">
        <v>9.76</v>
      </c>
      <c r="I95" s="50">
        <v>11.7</v>
      </c>
      <c r="J95" s="50">
        <v>48.4</v>
      </c>
      <c r="K95" s="50">
        <v>58</v>
      </c>
    </row>
    <row r="96" spans="1:11" ht="12.75">
      <c r="A96" s="49" t="s">
        <v>134</v>
      </c>
      <c r="B96" s="50">
        <v>200</v>
      </c>
      <c r="C96" s="50">
        <v>200</v>
      </c>
      <c r="D96" s="50">
        <v>0</v>
      </c>
      <c r="E96" s="50">
        <v>0</v>
      </c>
      <c r="F96" s="50">
        <v>0</v>
      </c>
      <c r="G96" s="50">
        <v>0</v>
      </c>
      <c r="H96" s="50">
        <v>7.3</v>
      </c>
      <c r="I96" s="50">
        <v>7.3</v>
      </c>
      <c r="J96" s="50">
        <v>134</v>
      </c>
      <c r="K96" s="50">
        <v>134</v>
      </c>
    </row>
    <row r="97" spans="1:11" ht="12.75">
      <c r="A97" s="57" t="s">
        <v>14</v>
      </c>
      <c r="B97" s="58"/>
      <c r="C97" s="58"/>
      <c r="D97" s="58">
        <f aca="true" t="shared" si="9" ref="D97:I97">SUM(D93:D96)</f>
        <v>12.600000000000001</v>
      </c>
      <c r="E97" s="58">
        <f t="shared" si="9"/>
        <v>14</v>
      </c>
      <c r="F97" s="58">
        <f t="shared" si="9"/>
        <v>7.1499999999999995</v>
      </c>
      <c r="G97" s="58">
        <f t="shared" si="9"/>
        <v>8.58</v>
      </c>
      <c r="H97" s="58">
        <f t="shared" si="9"/>
        <v>48.26</v>
      </c>
      <c r="I97" s="58">
        <f t="shared" si="9"/>
        <v>62.3</v>
      </c>
      <c r="J97" s="58">
        <v>438</v>
      </c>
      <c r="K97" s="58">
        <v>542</v>
      </c>
    </row>
    <row r="98" spans="1:11" ht="12.75">
      <c r="A98" s="59" t="s">
        <v>15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25.5">
      <c r="A99" s="49" t="s">
        <v>116</v>
      </c>
      <c r="B99" s="50">
        <v>45</v>
      </c>
      <c r="C99" s="50">
        <v>90</v>
      </c>
      <c r="D99" s="50">
        <v>1.7</v>
      </c>
      <c r="E99" s="50">
        <v>3.4</v>
      </c>
      <c r="F99" s="50">
        <v>5.6</v>
      </c>
      <c r="G99" s="50">
        <v>11.2</v>
      </c>
      <c r="H99" s="50">
        <v>6.5</v>
      </c>
      <c r="I99" s="50">
        <v>13</v>
      </c>
      <c r="J99" s="50">
        <v>83.1</v>
      </c>
      <c r="K99" s="50">
        <v>166.2</v>
      </c>
    </row>
    <row r="100" spans="1:11" ht="25.5">
      <c r="A100" s="49" t="s">
        <v>73</v>
      </c>
      <c r="B100" s="50">
        <v>250</v>
      </c>
      <c r="C100" s="50">
        <v>250</v>
      </c>
      <c r="D100" s="50">
        <v>7.25</v>
      </c>
      <c r="E100" s="50">
        <v>7.25</v>
      </c>
      <c r="F100" s="50">
        <v>6.25</v>
      </c>
      <c r="G100" s="50">
        <v>6.25</v>
      </c>
      <c r="H100" s="50">
        <v>24</v>
      </c>
      <c r="I100" s="50">
        <v>24</v>
      </c>
      <c r="J100" s="50">
        <v>182</v>
      </c>
      <c r="K100" s="50">
        <v>182</v>
      </c>
    </row>
    <row r="101" spans="1:11" ht="12.75">
      <c r="A101" s="49" t="s">
        <v>117</v>
      </c>
      <c r="B101" s="56" t="s">
        <v>118</v>
      </c>
      <c r="C101" s="56" t="s">
        <v>118</v>
      </c>
      <c r="D101" s="50">
        <v>14</v>
      </c>
      <c r="E101" s="50">
        <v>14</v>
      </c>
      <c r="F101" s="50">
        <v>15.6</v>
      </c>
      <c r="G101" s="50">
        <v>15.6</v>
      </c>
      <c r="H101" s="50">
        <v>2</v>
      </c>
      <c r="I101" s="50">
        <v>2</v>
      </c>
      <c r="J101" s="50">
        <v>256.4</v>
      </c>
      <c r="K101" s="50">
        <v>256.4</v>
      </c>
    </row>
    <row r="102" spans="1:11" ht="12.75">
      <c r="A102" s="49" t="s">
        <v>107</v>
      </c>
      <c r="B102" s="50">
        <v>150</v>
      </c>
      <c r="C102" s="50">
        <v>150</v>
      </c>
      <c r="D102" s="50">
        <v>3.2</v>
      </c>
      <c r="E102" s="50">
        <v>3.2</v>
      </c>
      <c r="F102" s="50">
        <v>4.95</v>
      </c>
      <c r="G102" s="50">
        <v>4.95</v>
      </c>
      <c r="H102" s="50">
        <v>20.1</v>
      </c>
      <c r="I102" s="50">
        <v>20.1</v>
      </c>
      <c r="J102" s="50">
        <v>138</v>
      </c>
      <c r="K102" s="50">
        <v>138</v>
      </c>
    </row>
    <row r="103" spans="1:11" ht="12.75">
      <c r="A103" s="49" t="s">
        <v>29</v>
      </c>
      <c r="B103" s="50">
        <v>200</v>
      </c>
      <c r="C103" s="50">
        <v>200</v>
      </c>
      <c r="D103" s="50">
        <v>0.8</v>
      </c>
      <c r="E103" s="50">
        <v>0.8</v>
      </c>
      <c r="F103" s="50">
        <v>0.8</v>
      </c>
      <c r="G103" s="50">
        <v>0.8</v>
      </c>
      <c r="H103" s="50">
        <v>19.6</v>
      </c>
      <c r="I103" s="50">
        <v>19.6</v>
      </c>
      <c r="J103" s="50">
        <v>50</v>
      </c>
      <c r="K103" s="50">
        <v>50</v>
      </c>
    </row>
    <row r="104" spans="1:11" ht="12.75">
      <c r="A104" s="63" t="s">
        <v>13</v>
      </c>
      <c r="B104" s="50">
        <v>40</v>
      </c>
      <c r="C104" s="50">
        <v>50</v>
      </c>
      <c r="D104" s="50">
        <v>2.64</v>
      </c>
      <c r="E104" s="50">
        <v>3.3</v>
      </c>
      <c r="F104" s="50">
        <v>0.48</v>
      </c>
      <c r="G104" s="50">
        <v>0.6</v>
      </c>
      <c r="H104" s="50">
        <v>13.68</v>
      </c>
      <c r="I104" s="50">
        <v>17.1</v>
      </c>
      <c r="J104" s="50">
        <v>66</v>
      </c>
      <c r="K104" s="50">
        <v>82.5</v>
      </c>
    </row>
    <row r="105" spans="1:11" ht="12.75">
      <c r="A105" s="77" t="s">
        <v>14</v>
      </c>
      <c r="B105" s="58"/>
      <c r="C105" s="58"/>
      <c r="D105" s="58">
        <f aca="true" t="shared" si="10" ref="D105:K105">SUM(D99:D104)</f>
        <v>29.59</v>
      </c>
      <c r="E105" s="58">
        <f t="shared" si="10"/>
        <v>31.95</v>
      </c>
      <c r="F105" s="58">
        <f t="shared" si="10"/>
        <v>33.67999999999999</v>
      </c>
      <c r="G105" s="58">
        <f t="shared" si="10"/>
        <v>39.4</v>
      </c>
      <c r="H105" s="58">
        <f t="shared" si="10"/>
        <v>85.88</v>
      </c>
      <c r="I105" s="58">
        <f t="shared" si="10"/>
        <v>95.80000000000001</v>
      </c>
      <c r="J105" s="58">
        <v>768</v>
      </c>
      <c r="K105" s="58">
        <f t="shared" si="10"/>
        <v>875.0999999999999</v>
      </c>
    </row>
    <row r="106" spans="1:11" ht="12.75">
      <c r="A106" s="59" t="s">
        <v>76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1:11" ht="25.5">
      <c r="A107" s="49" t="s">
        <v>162</v>
      </c>
      <c r="B107" s="56">
        <v>100</v>
      </c>
      <c r="C107" s="56">
        <v>100</v>
      </c>
      <c r="D107" s="50">
        <v>7.05</v>
      </c>
      <c r="E107" s="50">
        <v>7.05</v>
      </c>
      <c r="F107" s="50">
        <v>7.05</v>
      </c>
      <c r="G107" s="50">
        <v>7.05</v>
      </c>
      <c r="H107" s="50">
        <v>55.5</v>
      </c>
      <c r="I107" s="50">
        <v>55.5</v>
      </c>
      <c r="J107" s="50">
        <v>120</v>
      </c>
      <c r="K107" s="50">
        <v>120</v>
      </c>
    </row>
    <row r="108" spans="1:11" ht="25.5">
      <c r="A108" s="49" t="s">
        <v>72</v>
      </c>
      <c r="B108" s="50">
        <v>200</v>
      </c>
      <c r="C108" s="50">
        <v>200</v>
      </c>
      <c r="D108" s="50">
        <v>0</v>
      </c>
      <c r="E108" s="50">
        <v>0</v>
      </c>
      <c r="F108" s="50">
        <v>0</v>
      </c>
      <c r="G108" s="50">
        <v>0</v>
      </c>
      <c r="H108" s="50">
        <v>67</v>
      </c>
      <c r="I108" s="50">
        <v>67</v>
      </c>
      <c r="J108" s="50">
        <v>264</v>
      </c>
      <c r="K108" s="50">
        <v>264</v>
      </c>
    </row>
    <row r="109" spans="1:11" ht="12.75">
      <c r="A109" s="57" t="s">
        <v>14</v>
      </c>
      <c r="B109" s="58"/>
      <c r="C109" s="58"/>
      <c r="D109" s="58">
        <v>9.4</v>
      </c>
      <c r="E109" s="58">
        <f>SUM(E107:E108)</f>
        <v>7.05</v>
      </c>
      <c r="F109" s="58">
        <f>SUM(F107:F108)</f>
        <v>7.05</v>
      </c>
      <c r="G109" s="58">
        <f>SUM(G107:G108)</f>
        <v>7.05</v>
      </c>
      <c r="H109" s="58">
        <f>SUM(H107:H108)</f>
        <v>122.5</v>
      </c>
      <c r="I109" s="58">
        <f>SUM(I107:I108)</f>
        <v>122.5</v>
      </c>
      <c r="J109" s="58">
        <f>SUM(J107:J108)</f>
        <v>384</v>
      </c>
      <c r="K109" s="58">
        <f>SUM(K107:K108)</f>
        <v>384</v>
      </c>
    </row>
    <row r="110" spans="1:11" ht="12.75">
      <c r="A110" s="117"/>
      <c r="B110" s="117"/>
      <c r="C110" s="117"/>
      <c r="D110" s="59">
        <v>53.86</v>
      </c>
      <c r="E110" s="59">
        <f aca="true" t="shared" si="11" ref="E110:K110">SUM(E97+E105+E109)</f>
        <v>53</v>
      </c>
      <c r="F110" s="59">
        <f t="shared" si="11"/>
        <v>47.87999999999999</v>
      </c>
      <c r="G110" s="59">
        <f t="shared" si="11"/>
        <v>55.029999999999994</v>
      </c>
      <c r="H110" s="59">
        <f t="shared" si="11"/>
        <v>256.64</v>
      </c>
      <c r="I110" s="59">
        <f t="shared" si="11"/>
        <v>280.6</v>
      </c>
      <c r="J110" s="59">
        <f t="shared" si="11"/>
        <v>1590</v>
      </c>
      <c r="K110" s="59">
        <f t="shared" si="11"/>
        <v>1801.1</v>
      </c>
    </row>
    <row r="111" spans="1:11" ht="15">
      <c r="A111" s="65"/>
      <c r="B111" s="93" t="s">
        <v>8</v>
      </c>
      <c r="C111" s="93" t="s">
        <v>9</v>
      </c>
      <c r="D111" s="66"/>
      <c r="E111" s="93" t="s">
        <v>8</v>
      </c>
      <c r="F111" s="93"/>
      <c r="G111" s="66"/>
      <c r="H111" s="66"/>
      <c r="I111" s="66"/>
      <c r="J111" s="66"/>
      <c r="K111" s="66"/>
    </row>
    <row r="112" spans="1:11" ht="12.75">
      <c r="A112" s="65" t="s">
        <v>7</v>
      </c>
      <c r="B112" s="67">
        <v>0.225</v>
      </c>
      <c r="C112" s="67">
        <v>0.227</v>
      </c>
      <c r="D112" s="59" t="s">
        <v>2</v>
      </c>
      <c r="E112" s="94">
        <v>1</v>
      </c>
      <c r="F112" s="94"/>
      <c r="G112" s="66"/>
      <c r="H112" s="66"/>
      <c r="I112" s="66"/>
      <c r="J112" s="66"/>
      <c r="K112" s="66"/>
    </row>
    <row r="113" spans="1:11" ht="12.75">
      <c r="A113" s="59" t="s">
        <v>15</v>
      </c>
      <c r="B113" s="67">
        <v>0.3</v>
      </c>
      <c r="C113" s="67">
        <v>0.311</v>
      </c>
      <c r="D113" s="59" t="s">
        <v>3</v>
      </c>
      <c r="E113" s="94">
        <v>1</v>
      </c>
      <c r="F113" s="94"/>
      <c r="G113" s="66"/>
      <c r="H113" s="66"/>
      <c r="I113" s="66"/>
      <c r="J113" s="66"/>
      <c r="K113" s="66"/>
    </row>
    <row r="114" spans="1:11" ht="12.75">
      <c r="A114" s="59" t="s">
        <v>76</v>
      </c>
      <c r="B114" s="67">
        <v>0.125</v>
      </c>
      <c r="C114" s="67">
        <v>0.111</v>
      </c>
      <c r="D114" s="59" t="s">
        <v>4</v>
      </c>
      <c r="E114" s="94">
        <v>4.2</v>
      </c>
      <c r="F114" s="94"/>
      <c r="G114" s="66"/>
      <c r="H114" s="66"/>
      <c r="I114" s="66"/>
      <c r="J114" s="66"/>
      <c r="K114" s="66"/>
    </row>
    <row r="115" spans="1:11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1:11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1:11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1:11" ht="58.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1:11" ht="45.75" customHeight="1">
      <c r="A119" s="64" t="s">
        <v>0</v>
      </c>
      <c r="B119" s="120" t="s">
        <v>1</v>
      </c>
      <c r="C119" s="120"/>
      <c r="D119" s="120" t="s">
        <v>2</v>
      </c>
      <c r="E119" s="120"/>
      <c r="F119" s="120" t="s">
        <v>3</v>
      </c>
      <c r="G119" s="120"/>
      <c r="H119" s="120" t="s">
        <v>4</v>
      </c>
      <c r="I119" s="120"/>
      <c r="J119" s="120" t="s">
        <v>5</v>
      </c>
      <c r="K119" s="120"/>
    </row>
    <row r="120" spans="1:11" ht="12.75">
      <c r="A120" s="119" t="s">
        <v>30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ht="12.75">
      <c r="A121" s="59" t="s">
        <v>7</v>
      </c>
      <c r="B121" s="72" t="s">
        <v>8</v>
      </c>
      <c r="C121" s="72" t="s">
        <v>101</v>
      </c>
      <c r="D121" s="72" t="s">
        <v>10</v>
      </c>
      <c r="E121" s="72" t="s">
        <v>102</v>
      </c>
      <c r="F121" s="72" t="s">
        <v>10</v>
      </c>
      <c r="G121" s="72" t="s">
        <v>102</v>
      </c>
      <c r="H121" s="72" t="s">
        <v>10</v>
      </c>
      <c r="I121" s="72" t="s">
        <v>102</v>
      </c>
      <c r="J121" s="72" t="s">
        <v>10</v>
      </c>
      <c r="K121" s="72" t="s">
        <v>102</v>
      </c>
    </row>
    <row r="122" spans="1:11" ht="25.5">
      <c r="A122" s="63" t="s">
        <v>142</v>
      </c>
      <c r="B122" s="60" t="s">
        <v>100</v>
      </c>
      <c r="C122" s="60" t="s">
        <v>100</v>
      </c>
      <c r="D122" s="60">
        <v>24</v>
      </c>
      <c r="E122" s="60">
        <v>24</v>
      </c>
      <c r="F122" s="60">
        <v>21</v>
      </c>
      <c r="G122" s="60">
        <v>21</v>
      </c>
      <c r="H122" s="60">
        <v>26.25</v>
      </c>
      <c r="I122" s="60">
        <v>26.25</v>
      </c>
      <c r="J122" s="60">
        <v>394.5</v>
      </c>
      <c r="K122" s="60">
        <v>394.5</v>
      </c>
    </row>
    <row r="123" spans="1:11" ht="12.75">
      <c r="A123" s="49" t="s">
        <v>25</v>
      </c>
      <c r="B123" s="50">
        <v>200</v>
      </c>
      <c r="C123" s="50">
        <v>200</v>
      </c>
      <c r="D123" s="50">
        <v>3.6</v>
      </c>
      <c r="E123" s="50">
        <v>3.6</v>
      </c>
      <c r="F123" s="50">
        <v>2.8</v>
      </c>
      <c r="G123" s="50">
        <v>2.8</v>
      </c>
      <c r="H123" s="50">
        <v>23.4</v>
      </c>
      <c r="I123" s="50">
        <v>23.4</v>
      </c>
      <c r="J123" s="50">
        <v>134</v>
      </c>
      <c r="K123" s="50">
        <v>134</v>
      </c>
    </row>
    <row r="124" spans="1:11" ht="12.75">
      <c r="A124" s="63" t="s">
        <v>24</v>
      </c>
      <c r="B124" s="50" t="s">
        <v>176</v>
      </c>
      <c r="C124" s="50" t="s">
        <v>79</v>
      </c>
      <c r="D124" s="50">
        <v>0.2</v>
      </c>
      <c r="E124" s="50">
        <v>0.4</v>
      </c>
      <c r="F124" s="50">
        <v>0.2</v>
      </c>
      <c r="G124" s="50">
        <v>0.4</v>
      </c>
      <c r="H124" s="50">
        <v>14.9</v>
      </c>
      <c r="I124" s="50">
        <v>29.8</v>
      </c>
      <c r="J124" s="50">
        <v>22.5</v>
      </c>
      <c r="K124" s="50">
        <v>45</v>
      </c>
    </row>
    <row r="125" spans="1:11" ht="12.75">
      <c r="A125" s="57" t="s">
        <v>14</v>
      </c>
      <c r="B125" s="59"/>
      <c r="C125" s="59"/>
      <c r="D125" s="59">
        <f aca="true" t="shared" si="12" ref="D125:K125">SUM(D122:D124)</f>
        <v>27.8</v>
      </c>
      <c r="E125" s="59">
        <f t="shared" si="12"/>
        <v>28</v>
      </c>
      <c r="F125" s="59">
        <f t="shared" si="12"/>
        <v>24</v>
      </c>
      <c r="G125" s="59">
        <f t="shared" si="12"/>
        <v>24.2</v>
      </c>
      <c r="H125" s="59">
        <f t="shared" si="12"/>
        <v>64.55</v>
      </c>
      <c r="I125" s="59">
        <f t="shared" si="12"/>
        <v>79.45</v>
      </c>
      <c r="J125" s="59">
        <v>550.5</v>
      </c>
      <c r="K125" s="59">
        <f t="shared" si="12"/>
        <v>573.5</v>
      </c>
    </row>
    <row r="126" spans="1:11" ht="12.75">
      <c r="A126" s="59" t="s">
        <v>15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1:11" ht="25.5">
      <c r="A127" s="106" t="s">
        <v>164</v>
      </c>
      <c r="B127" s="50">
        <v>75</v>
      </c>
      <c r="C127" s="50">
        <v>100</v>
      </c>
      <c r="D127" s="50">
        <v>0.75</v>
      </c>
      <c r="E127" s="50">
        <v>1</v>
      </c>
      <c r="F127" s="50">
        <v>7.32</v>
      </c>
      <c r="G127" s="50">
        <v>14.31</v>
      </c>
      <c r="H127" s="50">
        <v>6.48</v>
      </c>
      <c r="I127" s="50">
        <v>8.64</v>
      </c>
      <c r="J127" s="50">
        <v>96.23</v>
      </c>
      <c r="K127" s="50">
        <v>128.31</v>
      </c>
    </row>
    <row r="128" spans="1:11" ht="38.25">
      <c r="A128" s="106" t="s">
        <v>119</v>
      </c>
      <c r="B128" s="50" t="s">
        <v>20</v>
      </c>
      <c r="C128" s="50" t="s">
        <v>20</v>
      </c>
      <c r="D128" s="50">
        <v>2.5</v>
      </c>
      <c r="E128" s="50">
        <v>2.5</v>
      </c>
      <c r="F128" s="50">
        <v>4.25</v>
      </c>
      <c r="G128" s="50">
        <v>4.25</v>
      </c>
      <c r="H128" s="50">
        <v>18.25</v>
      </c>
      <c r="I128" s="50">
        <v>18.25</v>
      </c>
      <c r="J128" s="50">
        <v>120</v>
      </c>
      <c r="K128" s="50">
        <v>120</v>
      </c>
    </row>
    <row r="129" spans="1:11" ht="25.5" customHeight="1">
      <c r="A129" s="106" t="s">
        <v>82</v>
      </c>
      <c r="B129" s="50">
        <v>75</v>
      </c>
      <c r="C129" s="50">
        <v>75</v>
      </c>
      <c r="D129" s="50">
        <v>7.8</v>
      </c>
      <c r="E129" s="50">
        <v>7.8</v>
      </c>
      <c r="F129" s="50">
        <v>11.9</v>
      </c>
      <c r="G129" s="50">
        <v>11.9</v>
      </c>
      <c r="H129" s="50">
        <v>10.2</v>
      </c>
      <c r="I129" s="50">
        <v>10.2</v>
      </c>
      <c r="J129" s="50">
        <v>190.5</v>
      </c>
      <c r="K129" s="50">
        <v>190.5</v>
      </c>
    </row>
    <row r="130" spans="1:11" ht="18" customHeight="1">
      <c r="A130" s="49" t="s">
        <v>28</v>
      </c>
      <c r="B130" s="50">
        <v>100</v>
      </c>
      <c r="C130" s="50">
        <v>150</v>
      </c>
      <c r="D130" s="50">
        <v>2.13</v>
      </c>
      <c r="E130" s="50">
        <v>3.2</v>
      </c>
      <c r="F130" s="50">
        <v>3.3</v>
      </c>
      <c r="G130" s="50">
        <v>4.95</v>
      </c>
      <c r="H130" s="50">
        <v>13.4</v>
      </c>
      <c r="I130" s="50">
        <v>20.1</v>
      </c>
      <c r="J130" s="50">
        <v>92</v>
      </c>
      <c r="K130" s="50">
        <v>138</v>
      </c>
    </row>
    <row r="131" spans="1:11" ht="12.75">
      <c r="A131" s="49" t="s">
        <v>23</v>
      </c>
      <c r="B131" s="50">
        <v>200</v>
      </c>
      <c r="C131" s="50">
        <v>200</v>
      </c>
      <c r="D131" s="50">
        <v>0.3</v>
      </c>
      <c r="E131" s="50">
        <v>0.3</v>
      </c>
      <c r="F131" s="50">
        <v>0</v>
      </c>
      <c r="G131" s="50">
        <v>0</v>
      </c>
      <c r="H131" s="50">
        <v>11.7</v>
      </c>
      <c r="I131" s="50">
        <v>11.7</v>
      </c>
      <c r="J131" s="50">
        <v>48</v>
      </c>
      <c r="K131" s="50">
        <v>48</v>
      </c>
    </row>
    <row r="132" spans="1:11" ht="12.75">
      <c r="A132" s="63" t="s">
        <v>13</v>
      </c>
      <c r="B132" s="50">
        <v>40</v>
      </c>
      <c r="C132" s="50">
        <v>50</v>
      </c>
      <c r="D132" s="50">
        <v>2.64</v>
      </c>
      <c r="E132" s="50">
        <v>3.3</v>
      </c>
      <c r="F132" s="50">
        <v>0.48</v>
      </c>
      <c r="G132" s="50">
        <v>0.6</v>
      </c>
      <c r="H132" s="50">
        <v>13.68</v>
      </c>
      <c r="I132" s="50">
        <v>17.1</v>
      </c>
      <c r="J132" s="50">
        <v>66</v>
      </c>
      <c r="K132" s="50">
        <v>82.5</v>
      </c>
    </row>
    <row r="133" spans="1:11" ht="24" customHeight="1">
      <c r="A133" s="57" t="s">
        <v>14</v>
      </c>
      <c r="B133" s="59"/>
      <c r="C133" s="59"/>
      <c r="D133" s="59">
        <f aca="true" t="shared" si="13" ref="D133:I133">SUM(D127:D132)</f>
        <v>16.12</v>
      </c>
      <c r="E133" s="59">
        <f t="shared" si="13"/>
        <v>18.1</v>
      </c>
      <c r="F133" s="59">
        <f t="shared" si="13"/>
        <v>27.25</v>
      </c>
      <c r="G133" s="59">
        <f t="shared" si="13"/>
        <v>36.010000000000005</v>
      </c>
      <c r="H133" s="59">
        <f t="shared" si="13"/>
        <v>73.71000000000001</v>
      </c>
      <c r="I133" s="59">
        <f t="shared" si="13"/>
        <v>85.99000000000001</v>
      </c>
      <c r="J133" s="59">
        <v>663</v>
      </c>
      <c r="K133" s="59">
        <v>812</v>
      </c>
    </row>
    <row r="134" spans="1:11" ht="12.75">
      <c r="A134" s="59" t="s">
        <v>76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 ht="12.75">
      <c r="A135" s="15" t="s">
        <v>167</v>
      </c>
      <c r="B135" s="107" t="s">
        <v>165</v>
      </c>
      <c r="C135" s="107" t="s">
        <v>165</v>
      </c>
      <c r="D135" s="100">
        <v>3.9</v>
      </c>
      <c r="E135" s="100">
        <v>3.9</v>
      </c>
      <c r="F135" s="100">
        <v>5.7</v>
      </c>
      <c r="G135" s="100">
        <v>5.7</v>
      </c>
      <c r="H135" s="100">
        <v>25.3</v>
      </c>
      <c r="I135" s="100">
        <v>25.3</v>
      </c>
      <c r="J135" s="100">
        <v>168</v>
      </c>
      <c r="K135" s="107">
        <v>168</v>
      </c>
    </row>
    <row r="136" spans="1:11" ht="12.75">
      <c r="A136" s="63" t="s">
        <v>166</v>
      </c>
      <c r="B136" s="50">
        <v>200</v>
      </c>
      <c r="C136" s="50">
        <v>200</v>
      </c>
      <c r="D136" s="50">
        <v>0.08</v>
      </c>
      <c r="E136" s="50">
        <v>0.08</v>
      </c>
      <c r="F136" s="50">
        <v>0.07</v>
      </c>
      <c r="G136" s="50">
        <v>0.07</v>
      </c>
      <c r="H136" s="50">
        <v>6.32</v>
      </c>
      <c r="I136" s="50">
        <v>6.32</v>
      </c>
      <c r="J136" s="50">
        <v>26.23</v>
      </c>
      <c r="K136" s="50">
        <v>26.23</v>
      </c>
    </row>
    <row r="137" spans="1:11" ht="12.75">
      <c r="A137" s="63" t="s">
        <v>17</v>
      </c>
      <c r="B137" s="50">
        <v>40</v>
      </c>
      <c r="C137" s="50">
        <v>40</v>
      </c>
      <c r="D137" s="108">
        <v>3.24</v>
      </c>
      <c r="E137" s="108">
        <v>3.24</v>
      </c>
      <c r="F137" s="108">
        <v>0.4</v>
      </c>
      <c r="G137" s="108">
        <v>0.4</v>
      </c>
      <c r="H137" s="108">
        <v>19.52</v>
      </c>
      <c r="I137" s="108">
        <v>19.52</v>
      </c>
      <c r="J137" s="108">
        <v>96.8</v>
      </c>
      <c r="K137" s="109">
        <v>96.8</v>
      </c>
    </row>
    <row r="138" spans="1:11" ht="12.75">
      <c r="A138" s="97"/>
      <c r="B138" s="96"/>
      <c r="C138" s="96"/>
      <c r="D138" s="110"/>
      <c r="E138" s="110"/>
      <c r="F138" s="110"/>
      <c r="G138" s="110"/>
      <c r="H138" s="110"/>
      <c r="I138" s="110"/>
      <c r="J138" s="110"/>
      <c r="K138" s="109"/>
    </row>
    <row r="139" spans="1:11" ht="12.75">
      <c r="A139" s="57" t="s">
        <v>14</v>
      </c>
      <c r="B139" s="59"/>
      <c r="C139" s="59"/>
      <c r="D139" s="59">
        <v>12.49</v>
      </c>
      <c r="E139" s="59">
        <v>12.49</v>
      </c>
      <c r="F139" s="59">
        <v>15.8</v>
      </c>
      <c r="G139" s="59">
        <v>15.8</v>
      </c>
      <c r="H139" s="59">
        <v>65.9</v>
      </c>
      <c r="I139" s="59">
        <v>65.9</v>
      </c>
      <c r="J139" s="59">
        <f>SUM(J135:J138)</f>
        <v>291.03</v>
      </c>
      <c r="K139" s="59">
        <f>SUM(K135:K138)</f>
        <v>291.03</v>
      </c>
    </row>
    <row r="140" spans="1:11" ht="12.75">
      <c r="A140" s="117"/>
      <c r="B140" s="117"/>
      <c r="C140" s="117"/>
      <c r="D140" s="59">
        <f>SUM(D125+D133+D139)</f>
        <v>56.410000000000004</v>
      </c>
      <c r="E140" s="59">
        <f>SUM(E125+E133+E139)</f>
        <v>58.59</v>
      </c>
      <c r="F140" s="59">
        <f>SUM(F125+F133+F139)</f>
        <v>67.05</v>
      </c>
      <c r="G140" s="59">
        <f>SUM(G125+G133+G139)</f>
        <v>76.01</v>
      </c>
      <c r="H140" s="59">
        <f>SUM(H125+H133+H139)</f>
        <v>204.16</v>
      </c>
      <c r="I140" s="59">
        <f>SUM(I125+I133+I139)</f>
        <v>231.34</v>
      </c>
      <c r="J140" s="59">
        <f>SUM(J125+J133+J139)</f>
        <v>1504.53</v>
      </c>
      <c r="K140" s="59">
        <f>SUM(K125+K133+K139)</f>
        <v>1676.53</v>
      </c>
    </row>
    <row r="141" spans="1:11" ht="15">
      <c r="A141" s="79"/>
      <c r="B141" s="93" t="s">
        <v>8</v>
      </c>
      <c r="C141" s="93" t="s">
        <v>101</v>
      </c>
      <c r="D141" s="66"/>
      <c r="E141" s="93" t="s">
        <v>8</v>
      </c>
      <c r="F141" s="93"/>
      <c r="G141" s="75"/>
      <c r="H141" s="75"/>
      <c r="I141" s="75"/>
      <c r="J141" s="75"/>
      <c r="K141" s="75"/>
    </row>
    <row r="142" spans="1:11" ht="12.75">
      <c r="A142" s="65" t="s">
        <v>7</v>
      </c>
      <c r="B142" s="67">
        <v>0.246</v>
      </c>
      <c r="C142" s="67">
        <v>0.243</v>
      </c>
      <c r="D142" s="59" t="s">
        <v>2</v>
      </c>
      <c r="E142" s="94">
        <v>1</v>
      </c>
      <c r="F142" s="94"/>
      <c r="G142" s="75"/>
      <c r="H142" s="75"/>
      <c r="I142" s="75"/>
      <c r="J142" s="75"/>
      <c r="K142" s="75"/>
    </row>
    <row r="143" spans="1:11" ht="12.75">
      <c r="A143" s="59" t="s">
        <v>15</v>
      </c>
      <c r="B143" s="67">
        <v>0.283</v>
      </c>
      <c r="C143" s="67">
        <v>0.3</v>
      </c>
      <c r="D143" s="59" t="s">
        <v>3</v>
      </c>
      <c r="E143" s="94">
        <f>F140/D140</f>
        <v>1.1886190391774507</v>
      </c>
      <c r="F143" s="94"/>
      <c r="G143" s="75"/>
      <c r="H143" s="75"/>
      <c r="I143" s="75"/>
      <c r="J143" s="75"/>
      <c r="K143" s="75"/>
    </row>
    <row r="144" spans="1:11" ht="12.75">
      <c r="A144" s="59" t="s">
        <v>76</v>
      </c>
      <c r="B144" s="67">
        <v>0.12</v>
      </c>
      <c r="C144" s="67">
        <v>0.107</v>
      </c>
      <c r="D144" s="59" t="s">
        <v>4</v>
      </c>
      <c r="E144" s="94">
        <f>H140/D140</f>
        <v>3.619216450983868</v>
      </c>
      <c r="F144" s="94"/>
      <c r="G144" s="75"/>
      <c r="H144" s="75"/>
      <c r="I144" s="75"/>
      <c r="J144" s="75"/>
      <c r="K144" s="75"/>
    </row>
    <row r="145" spans="1:11" ht="12.75">
      <c r="A145" s="66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  <row r="146" spans="1:11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</row>
    <row r="148" spans="1:11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</row>
    <row r="149" spans="1:11" ht="41.25" customHeight="1">
      <c r="A149" s="64" t="s">
        <v>0</v>
      </c>
      <c r="B149" s="120" t="s">
        <v>1</v>
      </c>
      <c r="C149" s="120"/>
      <c r="D149" s="120" t="s">
        <v>2</v>
      </c>
      <c r="E149" s="120"/>
      <c r="F149" s="120" t="s">
        <v>3</v>
      </c>
      <c r="G149" s="120"/>
      <c r="H149" s="120" t="s">
        <v>4</v>
      </c>
      <c r="I149" s="120"/>
      <c r="J149" s="120" t="s">
        <v>5</v>
      </c>
      <c r="K149" s="120"/>
    </row>
    <row r="150" spans="1:11" ht="12.75">
      <c r="A150" s="119" t="s">
        <v>31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1:11" ht="22.5" customHeight="1">
      <c r="A151" s="59" t="s">
        <v>7</v>
      </c>
      <c r="B151" s="72" t="s">
        <v>8</v>
      </c>
      <c r="C151" s="72" t="s">
        <v>101</v>
      </c>
      <c r="D151" s="72" t="s">
        <v>10</v>
      </c>
      <c r="E151" s="72" t="s">
        <v>102</v>
      </c>
      <c r="F151" s="72" t="s">
        <v>10</v>
      </c>
      <c r="G151" s="72" t="s">
        <v>102</v>
      </c>
      <c r="H151" s="72" t="s">
        <v>10</v>
      </c>
      <c r="I151" s="72" t="s">
        <v>102</v>
      </c>
      <c r="J151" s="72" t="s">
        <v>10</v>
      </c>
      <c r="K151" s="72" t="s">
        <v>102</v>
      </c>
    </row>
    <row r="152" spans="1:11" ht="12.75">
      <c r="A152" s="63" t="s">
        <v>120</v>
      </c>
      <c r="B152" s="60">
        <v>150</v>
      </c>
      <c r="C152" s="60">
        <v>200</v>
      </c>
      <c r="D152" s="50">
        <v>4.05</v>
      </c>
      <c r="E152" s="50">
        <v>5.4</v>
      </c>
      <c r="F152" s="50">
        <v>4.2</v>
      </c>
      <c r="G152" s="50">
        <v>5.6</v>
      </c>
      <c r="H152" s="50">
        <v>22.3</v>
      </c>
      <c r="I152" s="50">
        <v>29.7</v>
      </c>
      <c r="J152" s="50">
        <v>196.5</v>
      </c>
      <c r="K152" s="50">
        <v>262</v>
      </c>
    </row>
    <row r="153" spans="1:11" ht="19.5" customHeight="1">
      <c r="A153" s="63" t="s">
        <v>83</v>
      </c>
      <c r="B153" s="60">
        <v>200</v>
      </c>
      <c r="C153" s="60">
        <v>200</v>
      </c>
      <c r="D153" s="50">
        <v>2.51</v>
      </c>
      <c r="E153" s="50">
        <v>2.51</v>
      </c>
      <c r="F153" s="50">
        <v>2.2</v>
      </c>
      <c r="G153" s="50">
        <v>2.2</v>
      </c>
      <c r="H153" s="50">
        <v>17.73</v>
      </c>
      <c r="I153" s="50">
        <v>17.73</v>
      </c>
      <c r="J153" s="50">
        <v>97.97</v>
      </c>
      <c r="K153" s="50">
        <v>97.97</v>
      </c>
    </row>
    <row r="154" spans="1:11" ht="12.75">
      <c r="A154" s="63" t="s">
        <v>121</v>
      </c>
      <c r="B154" s="60">
        <v>50</v>
      </c>
      <c r="C154" s="60">
        <v>50</v>
      </c>
      <c r="D154" s="50">
        <v>3.03</v>
      </c>
      <c r="E154" s="50">
        <v>3.03</v>
      </c>
      <c r="F154" s="50">
        <v>5.38</v>
      </c>
      <c r="G154" s="50">
        <v>5.38</v>
      </c>
      <c r="H154" s="50">
        <v>17.2</v>
      </c>
      <c r="I154" s="50">
        <v>17.2</v>
      </c>
      <c r="J154" s="50">
        <v>122</v>
      </c>
      <c r="K154" s="50">
        <v>122</v>
      </c>
    </row>
    <row r="155" spans="1:11" ht="12.75">
      <c r="A155" s="49" t="s">
        <v>77</v>
      </c>
      <c r="B155" s="50" t="s">
        <v>79</v>
      </c>
      <c r="C155" s="50" t="s">
        <v>79</v>
      </c>
      <c r="D155" s="50">
        <v>0.4</v>
      </c>
      <c r="E155" s="50">
        <v>0.4</v>
      </c>
      <c r="F155" s="50">
        <v>0.4</v>
      </c>
      <c r="G155" s="50">
        <v>0.4</v>
      </c>
      <c r="H155" s="50">
        <v>39.8</v>
      </c>
      <c r="I155" s="50">
        <v>39.8</v>
      </c>
      <c r="J155" s="50">
        <v>45</v>
      </c>
      <c r="K155" s="50">
        <v>45</v>
      </c>
    </row>
    <row r="156" spans="1:11" ht="12.75">
      <c r="A156" s="57" t="s">
        <v>14</v>
      </c>
      <c r="B156" s="59"/>
      <c r="C156" s="59"/>
      <c r="D156" s="59">
        <f aca="true" t="shared" si="14" ref="D156:K156">SUM(D152:D155)</f>
        <v>9.99</v>
      </c>
      <c r="E156" s="59">
        <f t="shared" si="14"/>
        <v>11.34</v>
      </c>
      <c r="F156" s="59">
        <f t="shared" si="14"/>
        <v>12.180000000000001</v>
      </c>
      <c r="G156" s="59">
        <f t="shared" si="14"/>
        <v>13.58</v>
      </c>
      <c r="H156" s="59">
        <f t="shared" si="14"/>
        <v>97.03</v>
      </c>
      <c r="I156" s="59">
        <f t="shared" si="14"/>
        <v>104.42999999999999</v>
      </c>
      <c r="J156" s="59">
        <f t="shared" si="14"/>
        <v>461.47</v>
      </c>
      <c r="K156" s="59">
        <f t="shared" si="14"/>
        <v>526.97</v>
      </c>
    </row>
    <row r="157" spans="1:11" ht="12.75">
      <c r="A157" s="59" t="s">
        <v>15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1:11" ht="12.75">
      <c r="A158" s="49" t="s">
        <v>129</v>
      </c>
      <c r="B158" s="50">
        <v>50</v>
      </c>
      <c r="C158" s="50">
        <v>100</v>
      </c>
      <c r="D158" s="50">
        <v>5.7</v>
      </c>
      <c r="E158" s="50">
        <v>11.4</v>
      </c>
      <c r="F158" s="50">
        <v>8.6</v>
      </c>
      <c r="G158" s="50">
        <v>17.2</v>
      </c>
      <c r="H158" s="50">
        <v>2</v>
      </c>
      <c r="I158" s="50">
        <v>4</v>
      </c>
      <c r="J158" s="50">
        <v>109.5</v>
      </c>
      <c r="K158" s="50">
        <v>219</v>
      </c>
    </row>
    <row r="159" spans="1:11" ht="25.5">
      <c r="A159" s="49" t="s">
        <v>110</v>
      </c>
      <c r="B159" s="56" t="s">
        <v>20</v>
      </c>
      <c r="C159" s="56" t="s">
        <v>20</v>
      </c>
      <c r="D159" s="50">
        <v>2.25</v>
      </c>
      <c r="E159" s="50">
        <v>2.25</v>
      </c>
      <c r="F159" s="50">
        <v>3</v>
      </c>
      <c r="G159" s="50">
        <v>3</v>
      </c>
      <c r="H159" s="50">
        <v>11</v>
      </c>
      <c r="I159" s="50">
        <v>11</v>
      </c>
      <c r="J159" s="50">
        <v>80</v>
      </c>
      <c r="K159" s="50">
        <v>80</v>
      </c>
    </row>
    <row r="160" spans="1:11" ht="22.5" customHeight="1">
      <c r="A160" s="49" t="s">
        <v>168</v>
      </c>
      <c r="B160" s="50" t="s">
        <v>27</v>
      </c>
      <c r="C160" s="50" t="s">
        <v>27</v>
      </c>
      <c r="D160" s="50">
        <v>14</v>
      </c>
      <c r="E160" s="50">
        <v>14</v>
      </c>
      <c r="F160" s="50">
        <v>13</v>
      </c>
      <c r="G160" s="50">
        <v>13</v>
      </c>
      <c r="H160" s="50">
        <v>5</v>
      </c>
      <c r="I160" s="50">
        <v>5</v>
      </c>
      <c r="J160" s="50">
        <v>214</v>
      </c>
      <c r="K160" s="50">
        <v>214</v>
      </c>
    </row>
    <row r="161" spans="1:11" ht="12.75">
      <c r="A161" s="49" t="s">
        <v>111</v>
      </c>
      <c r="B161" s="50">
        <v>150</v>
      </c>
      <c r="C161" s="50">
        <v>150</v>
      </c>
      <c r="D161" s="50">
        <v>2.8</v>
      </c>
      <c r="E161" s="50">
        <v>2.8</v>
      </c>
      <c r="F161" s="50">
        <v>4.3</v>
      </c>
      <c r="G161" s="50">
        <v>4.3</v>
      </c>
      <c r="H161" s="50">
        <v>22.3</v>
      </c>
      <c r="I161" s="50">
        <v>22.3</v>
      </c>
      <c r="J161" s="50">
        <v>139.5</v>
      </c>
      <c r="K161" s="50">
        <v>139.5</v>
      </c>
    </row>
    <row r="162" spans="1:11" ht="12.75">
      <c r="A162" s="49" t="s">
        <v>18</v>
      </c>
      <c r="B162" s="50">
        <v>200</v>
      </c>
      <c r="C162" s="50">
        <v>200</v>
      </c>
      <c r="D162" s="50">
        <v>0.8</v>
      </c>
      <c r="E162" s="50">
        <v>0.8</v>
      </c>
      <c r="F162" s="50">
        <v>0.8</v>
      </c>
      <c r="G162" s="50">
        <v>0.8</v>
      </c>
      <c r="H162" s="50">
        <v>19.6</v>
      </c>
      <c r="I162" s="50">
        <v>19.6</v>
      </c>
      <c r="J162" s="50">
        <v>50</v>
      </c>
      <c r="K162" s="50">
        <v>50</v>
      </c>
    </row>
    <row r="163" spans="1:11" ht="12.75">
      <c r="A163" s="63" t="s">
        <v>13</v>
      </c>
      <c r="B163" s="50">
        <v>40</v>
      </c>
      <c r="C163" s="50">
        <v>50</v>
      </c>
      <c r="D163" s="50">
        <v>2.64</v>
      </c>
      <c r="E163" s="50">
        <v>3.3</v>
      </c>
      <c r="F163" s="50">
        <v>0.48</v>
      </c>
      <c r="G163" s="50">
        <v>0.6</v>
      </c>
      <c r="H163" s="50">
        <v>13.68</v>
      </c>
      <c r="I163" s="50">
        <v>17.1</v>
      </c>
      <c r="J163" s="50">
        <v>66</v>
      </c>
      <c r="K163" s="50">
        <v>82.5</v>
      </c>
    </row>
    <row r="164" spans="1:11" ht="12.75">
      <c r="A164" s="57" t="s">
        <v>14</v>
      </c>
      <c r="B164" s="59"/>
      <c r="C164" s="59"/>
      <c r="D164" s="59">
        <f aca="true" t="shared" si="15" ref="D164:J164">SUM(D158:D163)</f>
        <v>28.19</v>
      </c>
      <c r="E164" s="59">
        <f t="shared" si="15"/>
        <v>34.55</v>
      </c>
      <c r="F164" s="59">
        <f t="shared" si="15"/>
        <v>30.180000000000003</v>
      </c>
      <c r="G164" s="59">
        <f t="shared" si="15"/>
        <v>38.9</v>
      </c>
      <c r="H164" s="59">
        <f t="shared" si="15"/>
        <v>73.58</v>
      </c>
      <c r="I164" s="59">
        <f t="shared" si="15"/>
        <v>79</v>
      </c>
      <c r="J164" s="59">
        <f t="shared" si="15"/>
        <v>659</v>
      </c>
      <c r="K164" s="59">
        <v>814.5</v>
      </c>
    </row>
    <row r="165" spans="1:11" ht="12.75">
      <c r="A165" s="59" t="s">
        <v>76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1:11" ht="12.75">
      <c r="A166" s="78" t="s">
        <v>127</v>
      </c>
      <c r="B166" s="95">
        <v>100</v>
      </c>
      <c r="C166" s="95">
        <v>100</v>
      </c>
      <c r="D166" s="95">
        <v>9.2</v>
      </c>
      <c r="E166" s="95">
        <v>9.2</v>
      </c>
      <c r="F166" s="95">
        <v>14.87</v>
      </c>
      <c r="G166" s="95">
        <v>14.87</v>
      </c>
      <c r="H166" s="95">
        <v>33.6</v>
      </c>
      <c r="I166" s="95">
        <v>33.6</v>
      </c>
      <c r="J166" s="95">
        <v>205</v>
      </c>
      <c r="K166" s="95">
        <v>205</v>
      </c>
    </row>
    <row r="167" spans="1:11" ht="12.75">
      <c r="A167" s="63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 ht="12.75">
      <c r="A168" s="49" t="s">
        <v>104</v>
      </c>
      <c r="B168" s="50">
        <v>200</v>
      </c>
      <c r="C168" s="50">
        <v>200</v>
      </c>
      <c r="D168" s="50">
        <v>5.6</v>
      </c>
      <c r="E168" s="50">
        <v>5.6</v>
      </c>
      <c r="F168" s="50">
        <v>6.4</v>
      </c>
      <c r="G168" s="50">
        <v>6.4</v>
      </c>
      <c r="H168" s="50">
        <v>8.2</v>
      </c>
      <c r="I168" s="50">
        <v>8.2</v>
      </c>
      <c r="J168" s="50">
        <v>117</v>
      </c>
      <c r="K168" s="50">
        <v>117</v>
      </c>
    </row>
    <row r="169" spans="1:11" ht="12.75">
      <c r="A169" s="57" t="s">
        <v>14</v>
      </c>
      <c r="B169" s="59"/>
      <c r="C169" s="59"/>
      <c r="D169" s="59">
        <v>11.9</v>
      </c>
      <c r="E169" s="59">
        <v>13.55</v>
      </c>
      <c r="F169" s="59">
        <v>12.5</v>
      </c>
      <c r="G169" s="59">
        <v>16.1</v>
      </c>
      <c r="H169" s="59">
        <f>SUM(H168:H168)</f>
        <v>8.2</v>
      </c>
      <c r="I169" s="59">
        <f>SUM(I168:I168)</f>
        <v>8.2</v>
      </c>
      <c r="J169" s="59">
        <f>SUM(J166:J168)</f>
        <v>322</v>
      </c>
      <c r="K169" s="59">
        <f>SUM(K166:K168)</f>
        <v>322</v>
      </c>
    </row>
    <row r="170" spans="1:11" ht="12.75">
      <c r="A170" s="117"/>
      <c r="B170" s="117"/>
      <c r="C170" s="117"/>
      <c r="D170" s="59">
        <f aca="true" t="shared" si="16" ref="D170:K170">SUM(D156+D164+D169)</f>
        <v>50.08</v>
      </c>
      <c r="E170" s="59">
        <f t="shared" si="16"/>
        <v>59.44</v>
      </c>
      <c r="F170" s="59">
        <f t="shared" si="16"/>
        <v>54.86000000000001</v>
      </c>
      <c r="G170" s="59">
        <f t="shared" si="16"/>
        <v>68.58</v>
      </c>
      <c r="H170" s="59">
        <f t="shared" si="16"/>
        <v>178.81</v>
      </c>
      <c r="I170" s="59">
        <f t="shared" si="16"/>
        <v>191.63</v>
      </c>
      <c r="J170" s="59">
        <f t="shared" si="16"/>
        <v>1442.47</v>
      </c>
      <c r="K170" s="59">
        <f t="shared" si="16"/>
        <v>1663.47</v>
      </c>
    </row>
    <row r="171" spans="1:11" ht="15">
      <c r="A171" s="65"/>
      <c r="B171" s="93" t="s">
        <v>8</v>
      </c>
      <c r="C171" s="93" t="s">
        <v>101</v>
      </c>
      <c r="D171" s="66"/>
      <c r="E171" s="93" t="s">
        <v>8</v>
      </c>
      <c r="F171" s="93"/>
      <c r="G171" s="66"/>
      <c r="H171" s="66"/>
      <c r="I171" s="66"/>
      <c r="J171" s="66"/>
      <c r="K171" s="66"/>
    </row>
    <row r="172" spans="1:11" ht="12.75">
      <c r="A172" s="65" t="s">
        <v>7</v>
      </c>
      <c r="B172" s="67">
        <v>0.203</v>
      </c>
      <c r="C172" s="67">
        <v>0.19</v>
      </c>
      <c r="D172" s="59" t="s">
        <v>2</v>
      </c>
      <c r="E172" s="94">
        <v>1</v>
      </c>
      <c r="F172" s="94"/>
      <c r="G172" s="66"/>
      <c r="H172" s="66"/>
      <c r="I172" s="66"/>
      <c r="J172" s="66"/>
      <c r="K172" s="66"/>
    </row>
    <row r="173" spans="1:11" ht="12.75">
      <c r="A173" s="59" t="s">
        <v>15</v>
      </c>
      <c r="B173" s="67">
        <v>0.294</v>
      </c>
      <c r="C173" s="67">
        <v>0.32</v>
      </c>
      <c r="D173" s="59" t="s">
        <v>3</v>
      </c>
      <c r="E173" s="94">
        <f>F170/D170</f>
        <v>1.095447284345048</v>
      </c>
      <c r="F173" s="94"/>
      <c r="G173" s="66"/>
      <c r="H173" s="66"/>
      <c r="I173" s="66"/>
      <c r="J173" s="66"/>
      <c r="K173" s="66"/>
    </row>
    <row r="174" spans="1:11" ht="12.75">
      <c r="A174" s="59" t="s">
        <v>76</v>
      </c>
      <c r="B174" s="67">
        <v>0.152</v>
      </c>
      <c r="C174" s="67">
        <v>0.141</v>
      </c>
      <c r="D174" s="59" t="s">
        <v>4</v>
      </c>
      <c r="E174" s="94">
        <v>4</v>
      </c>
      <c r="F174" s="94"/>
      <c r="G174" s="66"/>
      <c r="H174" s="66"/>
      <c r="I174" s="66"/>
      <c r="J174" s="66"/>
      <c r="K174" s="66"/>
    </row>
    <row r="175" spans="1:11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</row>
    <row r="176" spans="1:11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1:11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</row>
    <row r="178" spans="1:11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1:11" ht="88.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</row>
    <row r="180" spans="1:11" ht="13.5" customHeight="1">
      <c r="A180" s="64" t="s">
        <v>0</v>
      </c>
      <c r="B180" s="120" t="s">
        <v>1</v>
      </c>
      <c r="C180" s="120"/>
      <c r="D180" s="120" t="s">
        <v>2</v>
      </c>
      <c r="E180" s="120"/>
      <c r="F180" s="120" t="s">
        <v>3</v>
      </c>
      <c r="G180" s="120"/>
      <c r="H180" s="120" t="s">
        <v>4</v>
      </c>
      <c r="I180" s="120"/>
      <c r="J180" s="120" t="s">
        <v>5</v>
      </c>
      <c r="K180" s="120"/>
    </row>
    <row r="181" spans="1:11" ht="26.25" customHeight="1">
      <c r="A181" s="119" t="s">
        <v>32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1:11" ht="12.75">
      <c r="A182" s="59" t="s">
        <v>7</v>
      </c>
      <c r="B182" s="72" t="s">
        <v>8</v>
      </c>
      <c r="C182" s="72" t="s">
        <v>101</v>
      </c>
      <c r="D182" s="72" t="s">
        <v>10</v>
      </c>
      <c r="E182" s="72" t="s">
        <v>102</v>
      </c>
      <c r="F182" s="72" t="s">
        <v>10</v>
      </c>
      <c r="G182" s="72" t="s">
        <v>102</v>
      </c>
      <c r="H182" s="72" t="s">
        <v>10</v>
      </c>
      <c r="I182" s="72" t="s">
        <v>102</v>
      </c>
      <c r="J182" s="72" t="s">
        <v>10</v>
      </c>
      <c r="K182" s="72" t="s">
        <v>102</v>
      </c>
    </row>
    <row r="183" spans="1:11" ht="26.25" customHeight="1">
      <c r="A183" s="49" t="s">
        <v>143</v>
      </c>
      <c r="B183" s="56" t="s">
        <v>136</v>
      </c>
      <c r="C183" s="56" t="s">
        <v>100</v>
      </c>
      <c r="D183" s="50">
        <v>16</v>
      </c>
      <c r="E183" s="50">
        <v>24</v>
      </c>
      <c r="F183" s="50">
        <v>14.3</v>
      </c>
      <c r="G183" s="50">
        <v>21.4</v>
      </c>
      <c r="H183" s="50">
        <v>17.5</v>
      </c>
      <c r="I183" s="50">
        <v>26.2</v>
      </c>
      <c r="J183" s="50">
        <v>273</v>
      </c>
      <c r="K183" s="50">
        <v>394.5</v>
      </c>
    </row>
    <row r="184" spans="1:11" ht="26.25" customHeight="1">
      <c r="A184" s="63" t="s">
        <v>17</v>
      </c>
      <c r="B184" s="50">
        <v>40</v>
      </c>
      <c r="C184" s="50">
        <v>40</v>
      </c>
      <c r="D184" s="108">
        <v>3.24</v>
      </c>
      <c r="E184" s="108">
        <v>3.24</v>
      </c>
      <c r="F184" s="108">
        <v>0.4</v>
      </c>
      <c r="G184" s="108">
        <v>0.4</v>
      </c>
      <c r="H184" s="108">
        <v>19.52</v>
      </c>
      <c r="I184" s="108">
        <v>19.52</v>
      </c>
      <c r="J184" s="108">
        <v>96.8</v>
      </c>
      <c r="K184" s="109">
        <v>96.8</v>
      </c>
    </row>
    <row r="185" spans="1:11" ht="12.75">
      <c r="A185" s="49" t="s">
        <v>25</v>
      </c>
      <c r="B185" s="50">
        <v>200</v>
      </c>
      <c r="C185" s="50">
        <v>200</v>
      </c>
      <c r="D185" s="50">
        <v>3.6</v>
      </c>
      <c r="E185" s="50">
        <v>3.6</v>
      </c>
      <c r="F185" s="50">
        <v>2.8</v>
      </c>
      <c r="G185" s="50">
        <v>2.8</v>
      </c>
      <c r="H185" s="50">
        <v>23.4</v>
      </c>
      <c r="I185" s="50">
        <v>23.4</v>
      </c>
      <c r="J185" s="50">
        <v>134</v>
      </c>
      <c r="K185" s="50">
        <v>134</v>
      </c>
    </row>
    <row r="186" spans="1:11" ht="12.75">
      <c r="A186" s="57" t="s">
        <v>14</v>
      </c>
      <c r="B186" s="59"/>
      <c r="C186" s="59"/>
      <c r="D186" s="59">
        <f aca="true" t="shared" si="17" ref="D186:K186">SUM(D183:D185)</f>
        <v>22.840000000000003</v>
      </c>
      <c r="E186" s="59">
        <f t="shared" si="17"/>
        <v>30.840000000000003</v>
      </c>
      <c r="F186" s="59">
        <f t="shared" si="17"/>
        <v>17.5</v>
      </c>
      <c r="G186" s="59">
        <f t="shared" si="17"/>
        <v>24.599999999999998</v>
      </c>
      <c r="H186" s="59">
        <f t="shared" si="17"/>
        <v>60.419999999999995</v>
      </c>
      <c r="I186" s="59">
        <f t="shared" si="17"/>
        <v>69.12</v>
      </c>
      <c r="J186" s="59">
        <f t="shared" si="17"/>
        <v>503.8</v>
      </c>
      <c r="K186" s="59">
        <f t="shared" si="17"/>
        <v>625.3</v>
      </c>
    </row>
    <row r="187" spans="1:11" ht="12.75">
      <c r="A187" s="59" t="s">
        <v>15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1:11" ht="12.75">
      <c r="A188" s="63" t="s">
        <v>122</v>
      </c>
      <c r="B188" s="60">
        <v>75</v>
      </c>
      <c r="C188" s="60">
        <v>100</v>
      </c>
      <c r="D188" s="60">
        <v>0.87</v>
      </c>
      <c r="E188" s="60">
        <v>1.16</v>
      </c>
      <c r="F188" s="60">
        <v>6.81</v>
      </c>
      <c r="G188" s="60">
        <v>9.08</v>
      </c>
      <c r="H188" s="60">
        <v>9.39</v>
      </c>
      <c r="I188" s="60">
        <v>12.52</v>
      </c>
      <c r="J188" s="60">
        <v>102.25</v>
      </c>
      <c r="K188" s="60">
        <v>136.34</v>
      </c>
    </row>
    <row r="189" spans="1:11" ht="29.25" customHeight="1">
      <c r="A189" s="49" t="s">
        <v>123</v>
      </c>
      <c r="B189" s="50">
        <v>250</v>
      </c>
      <c r="C189" s="50">
        <v>250</v>
      </c>
      <c r="D189" s="50">
        <v>2.75</v>
      </c>
      <c r="E189" s="50">
        <v>2.75</v>
      </c>
      <c r="F189" s="50">
        <v>4.25</v>
      </c>
      <c r="G189" s="50">
        <v>4.25</v>
      </c>
      <c r="H189" s="50">
        <v>19.25</v>
      </c>
      <c r="I189" s="50">
        <v>19.25</v>
      </c>
      <c r="J189" s="50">
        <v>125</v>
      </c>
      <c r="K189" s="50">
        <v>125</v>
      </c>
    </row>
    <row r="190" spans="1:11" ht="12.75">
      <c r="A190" s="49" t="s">
        <v>169</v>
      </c>
      <c r="B190" s="56">
        <v>75</v>
      </c>
      <c r="C190" s="56">
        <v>75</v>
      </c>
      <c r="D190" s="50">
        <v>12</v>
      </c>
      <c r="E190" s="50">
        <v>12</v>
      </c>
      <c r="F190" s="50">
        <v>13.5</v>
      </c>
      <c r="G190" s="50">
        <v>13.5</v>
      </c>
      <c r="H190" s="50">
        <v>9.68</v>
      </c>
      <c r="I190" s="50">
        <v>9.68</v>
      </c>
      <c r="J190" s="50">
        <v>208.2</v>
      </c>
      <c r="K190" s="50">
        <v>208.2</v>
      </c>
    </row>
    <row r="191" spans="1:11" ht="25.5">
      <c r="A191" s="49" t="s">
        <v>133</v>
      </c>
      <c r="B191" s="50">
        <v>125</v>
      </c>
      <c r="C191" s="50">
        <v>125</v>
      </c>
      <c r="D191" s="50">
        <v>2.6</v>
      </c>
      <c r="E191" s="50">
        <v>2.6</v>
      </c>
      <c r="F191" s="50">
        <v>7.3</v>
      </c>
      <c r="G191" s="50">
        <v>7.3</v>
      </c>
      <c r="H191" s="50">
        <v>18.5</v>
      </c>
      <c r="I191" s="50">
        <v>18.5</v>
      </c>
      <c r="J191" s="50">
        <v>150</v>
      </c>
      <c r="K191" s="50">
        <v>150</v>
      </c>
    </row>
    <row r="192" spans="1:11" ht="12.75">
      <c r="A192" s="49" t="s">
        <v>150</v>
      </c>
      <c r="B192" s="50">
        <v>200</v>
      </c>
      <c r="C192" s="50">
        <v>200</v>
      </c>
      <c r="D192" s="50">
        <v>0.6</v>
      </c>
      <c r="E192" s="50">
        <v>0.6</v>
      </c>
      <c r="F192" s="50">
        <v>0</v>
      </c>
      <c r="G192" s="50">
        <v>0</v>
      </c>
      <c r="H192" s="50">
        <v>25.2</v>
      </c>
      <c r="I192" s="50">
        <v>25.2</v>
      </c>
      <c r="J192" s="50">
        <v>100</v>
      </c>
      <c r="K192" s="50">
        <v>100</v>
      </c>
    </row>
    <row r="193" spans="1:11" ht="21.75" customHeight="1">
      <c r="A193" s="63" t="s">
        <v>13</v>
      </c>
      <c r="B193" s="50">
        <v>40</v>
      </c>
      <c r="C193" s="50">
        <v>50</v>
      </c>
      <c r="D193" s="50">
        <v>2.64</v>
      </c>
      <c r="E193" s="50">
        <v>3.3</v>
      </c>
      <c r="F193" s="50">
        <v>0.48</v>
      </c>
      <c r="G193" s="50">
        <v>0.6</v>
      </c>
      <c r="H193" s="50">
        <v>13.68</v>
      </c>
      <c r="I193" s="50">
        <v>17.1</v>
      </c>
      <c r="J193" s="50">
        <v>66</v>
      </c>
      <c r="K193" s="50">
        <v>82.5</v>
      </c>
    </row>
    <row r="194" spans="1:11" ht="12.75">
      <c r="A194" s="57" t="s">
        <v>14</v>
      </c>
      <c r="B194" s="59"/>
      <c r="C194" s="59"/>
      <c r="D194" s="59">
        <f aca="true" t="shared" si="18" ref="D194:K194">SUM(D188:D193)</f>
        <v>21.460000000000004</v>
      </c>
      <c r="E194" s="59">
        <f t="shared" si="18"/>
        <v>22.410000000000004</v>
      </c>
      <c r="F194" s="59">
        <f t="shared" si="18"/>
        <v>32.339999999999996</v>
      </c>
      <c r="G194" s="59">
        <f t="shared" si="18"/>
        <v>34.73</v>
      </c>
      <c r="H194" s="59">
        <f t="shared" si="18"/>
        <v>95.69999999999999</v>
      </c>
      <c r="I194" s="59">
        <f t="shared" si="18"/>
        <v>102.25</v>
      </c>
      <c r="J194" s="59">
        <f t="shared" si="18"/>
        <v>751.45</v>
      </c>
      <c r="K194" s="59">
        <v>818</v>
      </c>
    </row>
    <row r="195" spans="1:11" ht="12.75">
      <c r="A195" s="59" t="s">
        <v>76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1:11" ht="12.75">
      <c r="A196" s="49" t="s">
        <v>135</v>
      </c>
      <c r="B196" s="50" t="s">
        <v>136</v>
      </c>
      <c r="C196" s="50" t="s">
        <v>100</v>
      </c>
      <c r="D196" s="50">
        <v>7.3</v>
      </c>
      <c r="E196" s="50">
        <v>10.9</v>
      </c>
      <c r="F196" s="50">
        <v>6.4</v>
      </c>
      <c r="G196" s="50">
        <v>9.6</v>
      </c>
      <c r="H196" s="50">
        <v>44</v>
      </c>
      <c r="I196" s="50">
        <v>50.4</v>
      </c>
      <c r="J196" s="50">
        <v>183</v>
      </c>
      <c r="K196" s="50">
        <v>274</v>
      </c>
    </row>
    <row r="197" spans="1:11" ht="12.75">
      <c r="A197" s="49" t="s">
        <v>104</v>
      </c>
      <c r="B197" s="50">
        <v>200</v>
      </c>
      <c r="C197" s="50">
        <v>200</v>
      </c>
      <c r="D197" s="50">
        <v>5.6</v>
      </c>
      <c r="E197" s="50">
        <v>5.6</v>
      </c>
      <c r="F197" s="50">
        <v>6.4</v>
      </c>
      <c r="G197" s="50">
        <v>6.4</v>
      </c>
      <c r="H197" s="50">
        <v>8.2</v>
      </c>
      <c r="I197" s="50">
        <v>8.2</v>
      </c>
      <c r="J197" s="50">
        <v>117</v>
      </c>
      <c r="K197" s="50">
        <v>117</v>
      </c>
    </row>
    <row r="198" spans="1:11" ht="12.75">
      <c r="A198" s="49" t="s">
        <v>105</v>
      </c>
      <c r="B198" s="50">
        <v>20</v>
      </c>
      <c r="C198" s="50">
        <v>20</v>
      </c>
      <c r="D198" s="50">
        <v>0.12</v>
      </c>
      <c r="E198" s="50">
        <v>0.12</v>
      </c>
      <c r="F198" s="50">
        <v>0</v>
      </c>
      <c r="G198" s="50">
        <v>0</v>
      </c>
      <c r="H198" s="50">
        <v>12.9</v>
      </c>
      <c r="I198" s="50">
        <v>12.9</v>
      </c>
      <c r="J198" s="50">
        <v>27</v>
      </c>
      <c r="K198" s="50">
        <v>27</v>
      </c>
    </row>
    <row r="199" spans="1:11" ht="12.75">
      <c r="A199" s="57" t="s">
        <v>14</v>
      </c>
      <c r="B199" s="59"/>
      <c r="C199" s="59"/>
      <c r="D199" s="59">
        <f aca="true" t="shared" si="19" ref="D199:K199">SUM(D196:D198)</f>
        <v>13.019999999999998</v>
      </c>
      <c r="E199" s="59">
        <f t="shared" si="19"/>
        <v>16.62</v>
      </c>
      <c r="F199" s="59">
        <f t="shared" si="19"/>
        <v>12.8</v>
      </c>
      <c r="G199" s="59">
        <f t="shared" si="19"/>
        <v>16</v>
      </c>
      <c r="H199" s="59">
        <f t="shared" si="19"/>
        <v>65.10000000000001</v>
      </c>
      <c r="I199" s="59">
        <f t="shared" si="19"/>
        <v>71.5</v>
      </c>
      <c r="J199" s="59">
        <f t="shared" si="19"/>
        <v>327</v>
      </c>
      <c r="K199" s="59">
        <f t="shared" si="19"/>
        <v>418</v>
      </c>
    </row>
    <row r="200" spans="1:11" ht="12.75">
      <c r="A200" s="117"/>
      <c r="B200" s="117"/>
      <c r="C200" s="117"/>
      <c r="D200" s="59">
        <f aca="true" t="shared" si="20" ref="D200:K200">SUM(D186+D194+D199)</f>
        <v>57.32000000000001</v>
      </c>
      <c r="E200" s="59">
        <f t="shared" si="20"/>
        <v>69.87</v>
      </c>
      <c r="F200" s="59">
        <f t="shared" si="20"/>
        <v>62.64</v>
      </c>
      <c r="G200" s="59">
        <f t="shared" si="20"/>
        <v>75.33</v>
      </c>
      <c r="H200" s="59">
        <f t="shared" si="20"/>
        <v>221.21999999999997</v>
      </c>
      <c r="I200" s="59">
        <f t="shared" si="20"/>
        <v>242.87</v>
      </c>
      <c r="J200" s="59">
        <f t="shared" si="20"/>
        <v>1582.25</v>
      </c>
      <c r="K200" s="59">
        <f t="shared" si="20"/>
        <v>1861.3</v>
      </c>
    </row>
    <row r="201" spans="1:11" ht="15">
      <c r="A201" s="65"/>
      <c r="B201" s="93" t="s">
        <v>8</v>
      </c>
      <c r="C201" s="93" t="s">
        <v>101</v>
      </c>
      <c r="D201" s="66"/>
      <c r="E201" s="93" t="s">
        <v>8</v>
      </c>
      <c r="F201" s="93"/>
      <c r="G201" s="75"/>
      <c r="H201" s="75"/>
      <c r="I201" s="75"/>
      <c r="J201" s="75"/>
      <c r="K201" s="75"/>
    </row>
    <row r="202" spans="1:11" ht="12.75">
      <c r="A202" s="65" t="s">
        <v>7</v>
      </c>
      <c r="B202" s="67">
        <v>0.254</v>
      </c>
      <c r="C202" s="67">
        <v>0.27</v>
      </c>
      <c r="D202" s="59" t="s">
        <v>2</v>
      </c>
      <c r="E202" s="94">
        <v>1</v>
      </c>
      <c r="F202" s="94"/>
      <c r="G202" s="75"/>
      <c r="H202" s="75"/>
      <c r="I202" s="75"/>
      <c r="J202" s="75"/>
      <c r="K202" s="75"/>
    </row>
    <row r="203" spans="1:11" ht="12.75">
      <c r="A203" s="59" t="s">
        <v>15</v>
      </c>
      <c r="B203" s="67">
        <v>0.305</v>
      </c>
      <c r="C203" s="67">
        <v>0.3</v>
      </c>
      <c r="D203" s="59" t="s">
        <v>3</v>
      </c>
      <c r="E203" s="94">
        <f>F200/D200</f>
        <v>1.092812281926029</v>
      </c>
      <c r="F203" s="94"/>
      <c r="G203" s="75"/>
      <c r="H203" s="75"/>
      <c r="I203" s="75"/>
      <c r="J203" s="75"/>
      <c r="K203" s="75"/>
    </row>
    <row r="204" spans="1:11" ht="12.75">
      <c r="A204" s="59" t="s">
        <v>76</v>
      </c>
      <c r="B204" s="67">
        <v>0.13</v>
      </c>
      <c r="C204" s="67">
        <v>0.081</v>
      </c>
      <c r="D204" s="59" t="s">
        <v>4</v>
      </c>
      <c r="E204" s="94">
        <v>4.2</v>
      </c>
      <c r="F204" s="94"/>
      <c r="G204" s="75"/>
      <c r="H204" s="75"/>
      <c r="I204" s="75"/>
      <c r="J204" s="75"/>
      <c r="K204" s="75"/>
    </row>
    <row r="205" spans="1:11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</row>
    <row r="206" spans="1:11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</row>
    <row r="207" spans="1:11" ht="3" customHeight="1" hidden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</row>
    <row r="208" spans="1:11" ht="3" customHeight="1" hidden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</row>
    <row r="209" spans="1:11" ht="12.75" hidden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</row>
    <row r="210" spans="1:11" ht="24.75" customHeight="1" thickBot="1">
      <c r="A210" s="81"/>
      <c r="B210" s="82"/>
      <c r="C210" s="82"/>
      <c r="D210" s="82"/>
      <c r="E210" s="82"/>
      <c r="F210" s="82"/>
      <c r="G210" s="82"/>
      <c r="H210" s="82"/>
      <c r="I210" s="82"/>
      <c r="J210" s="82"/>
      <c r="K210" s="82"/>
    </row>
    <row r="211" spans="1:11" ht="39" customHeight="1">
      <c r="A211" s="83" t="s">
        <v>0</v>
      </c>
      <c r="B211" s="121" t="s">
        <v>1</v>
      </c>
      <c r="C211" s="122"/>
      <c r="D211" s="121" t="s">
        <v>2</v>
      </c>
      <c r="E211" s="122"/>
      <c r="F211" s="121" t="s">
        <v>3</v>
      </c>
      <c r="G211" s="122"/>
      <c r="H211" s="121" t="s">
        <v>4</v>
      </c>
      <c r="I211" s="122"/>
      <c r="J211" s="123" t="s">
        <v>5</v>
      </c>
      <c r="K211" s="124"/>
    </row>
    <row r="212" spans="1:11" ht="28.5" customHeight="1">
      <c r="A212" s="119" t="s">
        <v>33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1:11" ht="12.75">
      <c r="A213" s="59" t="s">
        <v>7</v>
      </c>
      <c r="B213" s="72" t="s">
        <v>8</v>
      </c>
      <c r="C213" s="72" t="s">
        <v>101</v>
      </c>
      <c r="D213" s="72" t="s">
        <v>10</v>
      </c>
      <c r="E213" s="72" t="s">
        <v>102</v>
      </c>
      <c r="F213" s="72" t="s">
        <v>10</v>
      </c>
      <c r="G213" s="72" t="s">
        <v>102</v>
      </c>
      <c r="H213" s="72" t="s">
        <v>10</v>
      </c>
      <c r="I213" s="72" t="s">
        <v>102</v>
      </c>
      <c r="J213" s="72" t="s">
        <v>10</v>
      </c>
      <c r="K213" s="72" t="s">
        <v>102</v>
      </c>
    </row>
    <row r="214" spans="1:11" ht="12.75">
      <c r="A214" s="84" t="s">
        <v>144</v>
      </c>
      <c r="B214" s="55">
        <v>50</v>
      </c>
      <c r="C214" s="55">
        <v>60</v>
      </c>
      <c r="D214" s="55">
        <v>9.55</v>
      </c>
      <c r="E214" s="55">
        <v>11.5</v>
      </c>
      <c r="F214" s="55">
        <v>8</v>
      </c>
      <c r="G214" s="55">
        <v>9.6</v>
      </c>
      <c r="H214" s="55">
        <v>2.25</v>
      </c>
      <c r="I214" s="55">
        <v>2.7</v>
      </c>
      <c r="J214" s="55">
        <v>87</v>
      </c>
      <c r="K214" s="55">
        <v>104.4</v>
      </c>
    </row>
    <row r="215" spans="1:11" ht="12.75">
      <c r="A215" s="49" t="s">
        <v>74</v>
      </c>
      <c r="B215" s="50">
        <v>100</v>
      </c>
      <c r="C215" s="50">
        <v>150</v>
      </c>
      <c r="D215" s="50">
        <v>2.13</v>
      </c>
      <c r="E215" s="50">
        <v>3.2</v>
      </c>
      <c r="F215" s="50">
        <v>3.3</v>
      </c>
      <c r="G215" s="50">
        <v>4.95</v>
      </c>
      <c r="H215" s="50">
        <v>13.4</v>
      </c>
      <c r="I215" s="50">
        <v>20.1</v>
      </c>
      <c r="J215" s="50">
        <v>92</v>
      </c>
      <c r="K215" s="50">
        <v>138</v>
      </c>
    </row>
    <row r="216" spans="1:11" ht="12.75">
      <c r="A216" s="80" t="s">
        <v>13</v>
      </c>
      <c r="B216" s="50">
        <v>20</v>
      </c>
      <c r="C216" s="50">
        <v>40</v>
      </c>
      <c r="D216" s="50">
        <v>2.2</v>
      </c>
      <c r="E216" s="50">
        <v>4.4</v>
      </c>
      <c r="F216" s="50">
        <v>0.25</v>
      </c>
      <c r="G216" s="50">
        <v>0.5</v>
      </c>
      <c r="H216" s="50">
        <v>12.2</v>
      </c>
      <c r="I216" s="50">
        <v>22.4</v>
      </c>
      <c r="J216" s="50">
        <v>63.75</v>
      </c>
      <c r="K216" s="50">
        <v>127</v>
      </c>
    </row>
    <row r="217" spans="1:11" ht="15.75" customHeight="1">
      <c r="A217" s="49" t="s">
        <v>12</v>
      </c>
      <c r="B217" s="56" t="s">
        <v>157</v>
      </c>
      <c r="C217" s="56" t="s">
        <v>157</v>
      </c>
      <c r="D217" s="50">
        <v>0.2</v>
      </c>
      <c r="E217" s="50">
        <v>0.2</v>
      </c>
      <c r="F217" s="50">
        <v>0.06</v>
      </c>
      <c r="G217" s="50">
        <v>0.06</v>
      </c>
      <c r="H217" s="50">
        <v>15</v>
      </c>
      <c r="I217" s="50">
        <v>15</v>
      </c>
      <c r="J217" s="50">
        <v>56</v>
      </c>
      <c r="K217" s="50">
        <v>56</v>
      </c>
    </row>
    <row r="218" spans="1:11" ht="12.75">
      <c r="A218" s="49" t="s">
        <v>17</v>
      </c>
      <c r="B218" s="50">
        <v>25</v>
      </c>
      <c r="C218" s="50">
        <v>25</v>
      </c>
      <c r="D218" s="50">
        <v>2</v>
      </c>
      <c r="E218" s="50">
        <v>2</v>
      </c>
      <c r="F218" s="50">
        <v>0.25</v>
      </c>
      <c r="G218" s="50">
        <v>0.25</v>
      </c>
      <c r="H218" s="50">
        <v>9.76</v>
      </c>
      <c r="I218" s="50">
        <v>9.76</v>
      </c>
      <c r="J218" s="50">
        <v>48.4</v>
      </c>
      <c r="K218" s="50">
        <v>48.4</v>
      </c>
    </row>
    <row r="219" spans="1:11" ht="12.75">
      <c r="A219" s="57" t="s">
        <v>14</v>
      </c>
      <c r="B219" s="58"/>
      <c r="C219" s="58"/>
      <c r="D219" s="58">
        <f aca="true" t="shared" si="21" ref="D219:K219">SUM(D214:D218)</f>
        <v>16.08</v>
      </c>
      <c r="E219" s="58">
        <f t="shared" si="21"/>
        <v>21.3</v>
      </c>
      <c r="F219" s="58">
        <f t="shared" si="21"/>
        <v>11.860000000000001</v>
      </c>
      <c r="G219" s="58">
        <f t="shared" si="21"/>
        <v>15.360000000000001</v>
      </c>
      <c r="H219" s="58">
        <f t="shared" si="21"/>
        <v>52.61</v>
      </c>
      <c r="I219" s="58">
        <f t="shared" si="21"/>
        <v>69.96000000000001</v>
      </c>
      <c r="J219" s="58">
        <v>439.8</v>
      </c>
      <c r="K219" s="58">
        <v>540.8</v>
      </c>
    </row>
    <row r="220" spans="1:11" ht="12.75">
      <c r="A220" s="59" t="s">
        <v>15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1:11" ht="38.25">
      <c r="A221" s="49" t="s">
        <v>149</v>
      </c>
      <c r="B221" s="60">
        <v>60</v>
      </c>
      <c r="C221" s="60">
        <v>80</v>
      </c>
      <c r="D221" s="60">
        <v>1.32</v>
      </c>
      <c r="E221" s="60">
        <v>1.76</v>
      </c>
      <c r="F221" s="60">
        <v>0.24</v>
      </c>
      <c r="G221" s="60">
        <v>0.32</v>
      </c>
      <c r="H221" s="60">
        <v>6.72</v>
      </c>
      <c r="I221" s="60">
        <v>8.96</v>
      </c>
      <c r="J221" s="60">
        <v>34.2</v>
      </c>
      <c r="K221" s="60">
        <v>45.6</v>
      </c>
    </row>
    <row r="222" spans="1:11" ht="25.5">
      <c r="A222" s="49" t="s">
        <v>99</v>
      </c>
      <c r="B222" s="56" t="s">
        <v>20</v>
      </c>
      <c r="C222" s="56" t="s">
        <v>20</v>
      </c>
      <c r="D222" s="50">
        <v>2.75</v>
      </c>
      <c r="E222" s="50">
        <v>2.75</v>
      </c>
      <c r="F222" s="50">
        <v>7.5</v>
      </c>
      <c r="G222" s="50">
        <v>7.5</v>
      </c>
      <c r="H222" s="50">
        <v>11.25</v>
      </c>
      <c r="I222" s="50">
        <v>11.25</v>
      </c>
      <c r="J222" s="50">
        <v>320</v>
      </c>
      <c r="K222" s="50">
        <v>320</v>
      </c>
    </row>
    <row r="223" spans="1:11" ht="12.75">
      <c r="A223" s="63" t="s">
        <v>151</v>
      </c>
      <c r="B223" s="60" t="s">
        <v>124</v>
      </c>
      <c r="C223" s="60" t="s">
        <v>124</v>
      </c>
      <c r="D223" s="60">
        <v>13.3</v>
      </c>
      <c r="E223" s="60">
        <v>13.3</v>
      </c>
      <c r="F223" s="60">
        <v>23.3</v>
      </c>
      <c r="G223" s="60">
        <v>23.3</v>
      </c>
      <c r="H223" s="60">
        <v>28.9</v>
      </c>
      <c r="I223" s="60">
        <v>28.9</v>
      </c>
      <c r="J223" s="60">
        <v>379</v>
      </c>
      <c r="K223" s="60">
        <v>379</v>
      </c>
    </row>
    <row r="224" spans="1:11" ht="20.25" customHeight="1">
      <c r="A224" s="49" t="s">
        <v>23</v>
      </c>
      <c r="B224" s="50">
        <v>200</v>
      </c>
      <c r="C224" s="50">
        <v>200</v>
      </c>
      <c r="D224" s="50">
        <v>0.3</v>
      </c>
      <c r="E224" s="50">
        <v>0.3</v>
      </c>
      <c r="F224" s="50">
        <v>0</v>
      </c>
      <c r="G224" s="50">
        <v>0</v>
      </c>
      <c r="H224" s="50">
        <v>11.7</v>
      </c>
      <c r="I224" s="50">
        <v>11.7</v>
      </c>
      <c r="J224" s="50">
        <v>48</v>
      </c>
      <c r="K224" s="50">
        <v>48</v>
      </c>
    </row>
    <row r="225" spans="1:11" ht="12.75">
      <c r="A225" s="63" t="s">
        <v>13</v>
      </c>
      <c r="B225" s="50">
        <v>40</v>
      </c>
      <c r="C225" s="50">
        <v>40</v>
      </c>
      <c r="D225" s="50">
        <v>2.64</v>
      </c>
      <c r="E225" s="50">
        <v>2.64</v>
      </c>
      <c r="F225" s="50">
        <v>0.48</v>
      </c>
      <c r="G225" s="50">
        <v>0.48</v>
      </c>
      <c r="H225" s="50">
        <v>13.68</v>
      </c>
      <c r="I225" s="50">
        <v>13.68</v>
      </c>
      <c r="J225" s="50">
        <v>66</v>
      </c>
      <c r="K225" s="50">
        <v>66</v>
      </c>
    </row>
    <row r="226" spans="1:11" ht="12.75">
      <c r="A226" s="57" t="s">
        <v>14</v>
      </c>
      <c r="B226" s="58"/>
      <c r="C226" s="58"/>
      <c r="D226" s="58">
        <f aca="true" t="shared" si="22" ref="D226:K226">SUM(D221:D225)</f>
        <v>20.310000000000002</v>
      </c>
      <c r="E226" s="58">
        <f t="shared" si="22"/>
        <v>20.750000000000004</v>
      </c>
      <c r="F226" s="58">
        <f t="shared" si="22"/>
        <v>31.52</v>
      </c>
      <c r="G226" s="58">
        <f t="shared" si="22"/>
        <v>31.6</v>
      </c>
      <c r="H226" s="58">
        <f t="shared" si="22"/>
        <v>72.25</v>
      </c>
      <c r="I226" s="58">
        <f t="shared" si="22"/>
        <v>74.49000000000001</v>
      </c>
      <c r="J226" s="58">
        <v>768.2</v>
      </c>
      <c r="K226" s="58">
        <f>SUM(K221:K225)</f>
        <v>858.6</v>
      </c>
    </row>
    <row r="227" spans="1:11" ht="12.75">
      <c r="A227" s="59" t="s">
        <v>76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1:11" ht="12.75">
      <c r="A228" s="49" t="s">
        <v>80</v>
      </c>
      <c r="B228" s="56" t="s">
        <v>81</v>
      </c>
      <c r="C228" s="56" t="s">
        <v>81</v>
      </c>
      <c r="D228" s="50">
        <v>3</v>
      </c>
      <c r="E228" s="50">
        <v>3</v>
      </c>
      <c r="F228" s="50">
        <v>7.4</v>
      </c>
      <c r="G228" s="50">
        <v>7.4</v>
      </c>
      <c r="H228" s="50">
        <v>20.3</v>
      </c>
      <c r="I228" s="50">
        <v>20.3</v>
      </c>
      <c r="J228" s="50">
        <v>160</v>
      </c>
      <c r="K228" s="50">
        <v>160</v>
      </c>
    </row>
    <row r="229" spans="1:11" ht="12.75">
      <c r="A229" s="49" t="s">
        <v>78</v>
      </c>
      <c r="B229" s="50">
        <v>200</v>
      </c>
      <c r="C229" s="50">
        <v>200</v>
      </c>
      <c r="D229" s="50">
        <v>5.6</v>
      </c>
      <c r="E229" s="50">
        <v>5.6</v>
      </c>
      <c r="F229" s="50">
        <v>6.4</v>
      </c>
      <c r="G229" s="50">
        <v>6.4</v>
      </c>
      <c r="H229" s="50">
        <v>8.2</v>
      </c>
      <c r="I229" s="50">
        <v>8.2</v>
      </c>
      <c r="J229" s="50">
        <v>117</v>
      </c>
      <c r="K229" s="50">
        <v>117</v>
      </c>
    </row>
    <row r="230" spans="1:11" ht="12.75">
      <c r="A230" s="57" t="s">
        <v>14</v>
      </c>
      <c r="B230" s="58"/>
      <c r="C230" s="58"/>
      <c r="D230" s="58">
        <f aca="true" t="shared" si="23" ref="D230:K230">SUM(D228:D229)</f>
        <v>8.6</v>
      </c>
      <c r="E230" s="58">
        <f t="shared" si="23"/>
        <v>8.6</v>
      </c>
      <c r="F230" s="58">
        <f t="shared" si="23"/>
        <v>13.8</v>
      </c>
      <c r="G230" s="58">
        <f t="shared" si="23"/>
        <v>13.8</v>
      </c>
      <c r="H230" s="58">
        <f t="shared" si="23"/>
        <v>28.5</v>
      </c>
      <c r="I230" s="58">
        <f t="shared" si="23"/>
        <v>28.5</v>
      </c>
      <c r="J230" s="58">
        <f t="shared" si="23"/>
        <v>277</v>
      </c>
      <c r="K230" s="58">
        <f t="shared" si="23"/>
        <v>277</v>
      </c>
    </row>
    <row r="231" spans="1:11" ht="12.75">
      <c r="A231" s="117"/>
      <c r="B231" s="117"/>
      <c r="C231" s="117"/>
      <c r="D231" s="59">
        <f aca="true" t="shared" si="24" ref="D231:K231">SUM(D219+D226+D230)</f>
        <v>44.99</v>
      </c>
      <c r="E231" s="59">
        <f t="shared" si="24"/>
        <v>50.650000000000006</v>
      </c>
      <c r="F231" s="59">
        <f t="shared" si="24"/>
        <v>57.18000000000001</v>
      </c>
      <c r="G231" s="59">
        <f t="shared" si="24"/>
        <v>60.760000000000005</v>
      </c>
      <c r="H231" s="59">
        <f t="shared" si="24"/>
        <v>153.36</v>
      </c>
      <c r="I231" s="59">
        <f t="shared" si="24"/>
        <v>172.95000000000002</v>
      </c>
      <c r="J231" s="59">
        <f t="shared" si="24"/>
        <v>1485</v>
      </c>
      <c r="K231" s="59">
        <f t="shared" si="24"/>
        <v>1676.4</v>
      </c>
    </row>
    <row r="232" spans="1:11" ht="15">
      <c r="A232" s="65"/>
      <c r="B232" s="91" t="s">
        <v>8</v>
      </c>
      <c r="C232" s="92" t="s">
        <v>94</v>
      </c>
      <c r="D232" s="66"/>
      <c r="E232" s="93" t="s">
        <v>8</v>
      </c>
      <c r="F232" s="93"/>
      <c r="G232" s="75"/>
      <c r="H232" s="75"/>
      <c r="I232" s="75"/>
      <c r="J232" s="75"/>
      <c r="K232" s="75"/>
    </row>
    <row r="233" spans="1:11" ht="12.75">
      <c r="A233" s="65" t="s">
        <v>7</v>
      </c>
      <c r="B233" s="67">
        <v>0.2</v>
      </c>
      <c r="C233" s="67">
        <v>0.175</v>
      </c>
      <c r="D233" s="59" t="s">
        <v>2</v>
      </c>
      <c r="E233" s="94">
        <v>1</v>
      </c>
      <c r="F233" s="94"/>
      <c r="G233" s="75"/>
      <c r="H233" s="75"/>
      <c r="I233" s="75"/>
      <c r="J233" s="75"/>
      <c r="K233" s="75"/>
    </row>
    <row r="234" spans="1:11" ht="12.75">
      <c r="A234" s="59" t="s">
        <v>15</v>
      </c>
      <c r="B234" s="67">
        <v>0.369</v>
      </c>
      <c r="C234" s="67">
        <v>0.377</v>
      </c>
      <c r="D234" s="59" t="s">
        <v>3</v>
      </c>
      <c r="E234" s="94">
        <f>F231/D231</f>
        <v>1.2709490997999557</v>
      </c>
      <c r="F234" s="94"/>
      <c r="G234" s="75"/>
      <c r="H234" s="75"/>
      <c r="I234" s="75"/>
      <c r="J234" s="75"/>
      <c r="K234" s="75"/>
    </row>
    <row r="235" spans="1:11" ht="12.75">
      <c r="A235" s="59" t="s">
        <v>76</v>
      </c>
      <c r="B235" s="67">
        <v>0.11</v>
      </c>
      <c r="C235" s="67">
        <v>0.1</v>
      </c>
      <c r="D235" s="59" t="s">
        <v>4</v>
      </c>
      <c r="E235" s="94">
        <v>3.9</v>
      </c>
      <c r="F235" s="94"/>
      <c r="G235" s="75"/>
      <c r="H235" s="75"/>
      <c r="I235" s="75"/>
      <c r="J235" s="75"/>
      <c r="K235" s="75"/>
    </row>
    <row r="236" spans="1:11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</row>
    <row r="237" spans="1:11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</row>
    <row r="238" spans="1:11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</row>
    <row r="239" spans="1:11" ht="33.7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</row>
    <row r="240" spans="1:11" ht="38.25" customHeight="1">
      <c r="A240" s="64" t="s">
        <v>0</v>
      </c>
      <c r="B240" s="120" t="s">
        <v>1</v>
      </c>
      <c r="C240" s="120"/>
      <c r="D240" s="120" t="s">
        <v>2</v>
      </c>
      <c r="E240" s="120"/>
      <c r="F240" s="120" t="s">
        <v>3</v>
      </c>
      <c r="G240" s="120"/>
      <c r="H240" s="120" t="s">
        <v>4</v>
      </c>
      <c r="I240" s="120"/>
      <c r="J240" s="120" t="s">
        <v>5</v>
      </c>
      <c r="K240" s="120"/>
    </row>
    <row r="241" spans="1:11" ht="26.25" customHeight="1">
      <c r="A241" s="119" t="s">
        <v>34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1:11" ht="12.75">
      <c r="A242" s="59" t="s">
        <v>7</v>
      </c>
      <c r="B242" s="72" t="s">
        <v>8</v>
      </c>
      <c r="C242" s="72" t="s">
        <v>101</v>
      </c>
      <c r="D242" s="72" t="s">
        <v>10</v>
      </c>
      <c r="E242" s="72" t="s">
        <v>102</v>
      </c>
      <c r="F242" s="72" t="s">
        <v>10</v>
      </c>
      <c r="G242" s="72" t="s">
        <v>102</v>
      </c>
      <c r="H242" s="72" t="s">
        <v>10</v>
      </c>
      <c r="I242" s="72" t="s">
        <v>102</v>
      </c>
      <c r="J242" s="72" t="s">
        <v>10</v>
      </c>
      <c r="K242" s="72" t="s">
        <v>102</v>
      </c>
    </row>
    <row r="243" spans="1:11" ht="25.5">
      <c r="A243" s="49" t="s">
        <v>145</v>
      </c>
      <c r="B243" s="50">
        <v>130</v>
      </c>
      <c r="C243" s="50">
        <v>130</v>
      </c>
      <c r="D243" s="50">
        <v>14</v>
      </c>
      <c r="E243" s="50">
        <v>14</v>
      </c>
      <c r="F243" s="50">
        <v>16.6</v>
      </c>
      <c r="G243" s="50">
        <v>16.6</v>
      </c>
      <c r="H243" s="50">
        <v>2</v>
      </c>
      <c r="I243" s="50">
        <v>2</v>
      </c>
      <c r="J243" s="50">
        <v>189</v>
      </c>
      <c r="K243" s="50">
        <v>189</v>
      </c>
    </row>
    <row r="244" spans="1:11" ht="12.75">
      <c r="A244" s="49" t="s">
        <v>13</v>
      </c>
      <c r="B244" s="50">
        <v>20</v>
      </c>
      <c r="C244" s="50">
        <v>30</v>
      </c>
      <c r="D244" s="50">
        <v>2.2</v>
      </c>
      <c r="E244" s="50">
        <v>3.15</v>
      </c>
      <c r="F244" s="50">
        <v>0.25</v>
      </c>
      <c r="G244" s="50">
        <v>0.35</v>
      </c>
      <c r="H244" s="50">
        <v>12.2</v>
      </c>
      <c r="I244" s="50">
        <v>17.6</v>
      </c>
      <c r="J244" s="50">
        <v>63.75</v>
      </c>
      <c r="K244" s="50">
        <v>91.5</v>
      </c>
    </row>
    <row r="245" spans="1:11" ht="12.75">
      <c r="A245" s="49" t="s">
        <v>125</v>
      </c>
      <c r="B245" s="50">
        <v>50</v>
      </c>
      <c r="C245" s="50">
        <v>50</v>
      </c>
      <c r="D245" s="50">
        <v>3.03</v>
      </c>
      <c r="E245" s="50">
        <v>3.03</v>
      </c>
      <c r="F245" s="50">
        <v>5.38</v>
      </c>
      <c r="G245" s="50">
        <v>5.38</v>
      </c>
      <c r="H245" s="50">
        <v>17.2</v>
      </c>
      <c r="I245" s="50">
        <v>17.2</v>
      </c>
      <c r="J245" s="50">
        <v>122</v>
      </c>
      <c r="K245" s="50">
        <v>122</v>
      </c>
    </row>
    <row r="246" spans="1:11" ht="25.5">
      <c r="A246" s="49" t="s">
        <v>83</v>
      </c>
      <c r="B246" s="50">
        <v>200</v>
      </c>
      <c r="C246" s="50">
        <v>200</v>
      </c>
      <c r="D246" s="50">
        <v>2.51</v>
      </c>
      <c r="E246" s="50">
        <v>2.51</v>
      </c>
      <c r="F246" s="50">
        <v>2.2</v>
      </c>
      <c r="G246" s="50">
        <v>2.2</v>
      </c>
      <c r="H246" s="50">
        <v>17.73</v>
      </c>
      <c r="I246" s="50">
        <v>17.73</v>
      </c>
      <c r="J246" s="50">
        <v>97.97</v>
      </c>
      <c r="K246" s="50">
        <v>97.97</v>
      </c>
    </row>
    <row r="247" spans="1:11" ht="12.75">
      <c r="A247" s="49" t="s">
        <v>24</v>
      </c>
      <c r="B247" s="50" t="s">
        <v>79</v>
      </c>
      <c r="C247" s="50" t="s">
        <v>79</v>
      </c>
      <c r="D247" s="50">
        <v>0.8</v>
      </c>
      <c r="E247" s="50">
        <v>0.8</v>
      </c>
      <c r="F247" s="50">
        <v>0.8</v>
      </c>
      <c r="G247" s="50">
        <v>0.8</v>
      </c>
      <c r="H247" s="50">
        <v>39.6</v>
      </c>
      <c r="I247" s="50">
        <v>39.6</v>
      </c>
      <c r="J247" s="50">
        <v>120</v>
      </c>
      <c r="K247" s="50">
        <v>120</v>
      </c>
    </row>
    <row r="248" spans="1:11" ht="12.75">
      <c r="A248" s="57" t="s">
        <v>14</v>
      </c>
      <c r="B248" s="59"/>
      <c r="C248" s="59"/>
      <c r="D248" s="59">
        <f aca="true" t="shared" si="25" ref="D248:K248">SUM(D242:D247)</f>
        <v>22.540000000000003</v>
      </c>
      <c r="E248" s="59">
        <f t="shared" si="25"/>
        <v>23.49</v>
      </c>
      <c r="F248" s="59">
        <f t="shared" si="25"/>
        <v>25.23</v>
      </c>
      <c r="G248" s="59">
        <f t="shared" si="25"/>
        <v>25.330000000000002</v>
      </c>
      <c r="H248" s="59">
        <f t="shared" si="25"/>
        <v>88.72999999999999</v>
      </c>
      <c r="I248" s="59">
        <f t="shared" si="25"/>
        <v>94.13</v>
      </c>
      <c r="J248" s="59">
        <v>549</v>
      </c>
      <c r="K248" s="59">
        <f t="shared" si="25"/>
        <v>620.47</v>
      </c>
    </row>
    <row r="249" spans="1:11" ht="12.75">
      <c r="A249" s="59" t="s">
        <v>15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1:16" ht="12.75">
      <c r="A250" s="15" t="s">
        <v>170</v>
      </c>
      <c r="B250" s="74">
        <v>50</v>
      </c>
      <c r="C250" s="74">
        <v>100</v>
      </c>
      <c r="D250" s="74">
        <v>0.4</v>
      </c>
      <c r="E250" s="74">
        <v>0.8</v>
      </c>
      <c r="F250" s="74">
        <v>4.35</v>
      </c>
      <c r="G250" s="74">
        <v>8.7</v>
      </c>
      <c r="H250" s="74">
        <v>3.85</v>
      </c>
      <c r="I250" s="74">
        <v>7.7</v>
      </c>
      <c r="J250" s="74">
        <v>56</v>
      </c>
      <c r="K250" s="74">
        <v>112</v>
      </c>
      <c r="L250" s="112"/>
      <c r="M250" s="111"/>
      <c r="N250" s="74"/>
      <c r="O250" s="74"/>
      <c r="P250" s="74"/>
    </row>
    <row r="251" spans="1:11" ht="12.75" customHeight="1">
      <c r="A251" s="49" t="s">
        <v>137</v>
      </c>
      <c r="B251" s="56">
        <v>250</v>
      </c>
      <c r="C251" s="56">
        <v>250</v>
      </c>
      <c r="D251" s="50">
        <v>7.75</v>
      </c>
      <c r="E251" s="50">
        <v>7.75</v>
      </c>
      <c r="F251" s="50">
        <v>11.25</v>
      </c>
      <c r="G251" s="50">
        <v>11.25</v>
      </c>
      <c r="H251" s="50">
        <v>15.75</v>
      </c>
      <c r="I251" s="50">
        <v>15.75</v>
      </c>
      <c r="J251" s="50">
        <v>235</v>
      </c>
      <c r="K251" s="50">
        <v>235</v>
      </c>
    </row>
    <row r="252" spans="1:11" ht="25.5">
      <c r="A252" s="49" t="s">
        <v>146</v>
      </c>
      <c r="B252" s="56">
        <v>100</v>
      </c>
      <c r="C252" s="56">
        <v>100</v>
      </c>
      <c r="D252" s="50">
        <v>13</v>
      </c>
      <c r="E252" s="50">
        <v>13</v>
      </c>
      <c r="F252" s="50">
        <v>13.6</v>
      </c>
      <c r="G252" s="50">
        <v>13.6</v>
      </c>
      <c r="H252" s="50">
        <v>13.2</v>
      </c>
      <c r="I252" s="50">
        <v>13.2</v>
      </c>
      <c r="J252" s="50">
        <v>374</v>
      </c>
      <c r="K252" s="50">
        <v>374</v>
      </c>
    </row>
    <row r="253" spans="1:11" ht="25.5">
      <c r="A253" s="49" t="s">
        <v>126</v>
      </c>
      <c r="B253" s="56">
        <v>150</v>
      </c>
      <c r="C253" s="56">
        <v>150</v>
      </c>
      <c r="D253" s="50">
        <v>2</v>
      </c>
      <c r="E253" s="50">
        <v>2</v>
      </c>
      <c r="F253" s="50">
        <v>1.2</v>
      </c>
      <c r="G253" s="50">
        <v>1.2</v>
      </c>
      <c r="H253" s="50">
        <v>19.4</v>
      </c>
      <c r="I253" s="50">
        <v>19.4</v>
      </c>
      <c r="J253" s="50">
        <v>96.4</v>
      </c>
      <c r="K253" s="50">
        <v>96.4</v>
      </c>
    </row>
    <row r="254" spans="1:11" ht="12.75">
      <c r="A254" s="63" t="s">
        <v>18</v>
      </c>
      <c r="B254" s="50">
        <v>200</v>
      </c>
      <c r="C254" s="50">
        <v>200</v>
      </c>
      <c r="D254" s="50">
        <v>0.8</v>
      </c>
      <c r="E254" s="50">
        <v>0.8</v>
      </c>
      <c r="F254" s="50">
        <v>0.8</v>
      </c>
      <c r="G254" s="50">
        <v>0.8</v>
      </c>
      <c r="H254" s="50">
        <v>49.6</v>
      </c>
      <c r="I254" s="50">
        <v>49.6</v>
      </c>
      <c r="J254" s="50">
        <v>50</v>
      </c>
      <c r="K254" s="50">
        <v>50</v>
      </c>
    </row>
    <row r="255" spans="1:11" ht="12.75">
      <c r="A255" s="80" t="s">
        <v>13</v>
      </c>
      <c r="B255" s="50">
        <v>20</v>
      </c>
      <c r="C255" s="50">
        <v>30</v>
      </c>
      <c r="D255" s="50">
        <v>2.2</v>
      </c>
      <c r="E255" s="50">
        <v>3.15</v>
      </c>
      <c r="F255" s="50">
        <v>0.25</v>
      </c>
      <c r="G255" s="50">
        <v>0.35</v>
      </c>
      <c r="H255" s="50">
        <v>12.2</v>
      </c>
      <c r="I255" s="50">
        <v>17.6</v>
      </c>
      <c r="J255" s="50">
        <v>53.5</v>
      </c>
      <c r="K255" s="50">
        <v>90.5</v>
      </c>
    </row>
    <row r="256" spans="1:11" ht="12.75">
      <c r="A256" s="57" t="s">
        <v>14</v>
      </c>
      <c r="B256" s="59"/>
      <c r="C256" s="59"/>
      <c r="D256" s="59">
        <f aca="true" t="shared" si="26" ref="D256:K256">SUM(D158:D255)</f>
        <v>511.32</v>
      </c>
      <c r="E256" s="59">
        <f t="shared" si="26"/>
        <v>611.4892086660708</v>
      </c>
      <c r="F256" s="59">
        <f t="shared" si="26"/>
        <v>590.3600000000001</v>
      </c>
      <c r="G256" s="59">
        <f t="shared" si="26"/>
        <v>678.5800000000003</v>
      </c>
      <c r="H256" s="59">
        <f t="shared" si="26"/>
        <v>1791.17</v>
      </c>
      <c r="I256" s="59">
        <f t="shared" si="26"/>
        <v>1958.6</v>
      </c>
      <c r="J256" s="59">
        <v>772</v>
      </c>
      <c r="K256" s="59">
        <v>947</v>
      </c>
    </row>
    <row r="257" spans="1:11" ht="12.75">
      <c r="A257" s="59" t="s">
        <v>76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1:11" ht="25.5">
      <c r="A258" s="80" t="s">
        <v>128</v>
      </c>
      <c r="B258" s="50" t="s">
        <v>100</v>
      </c>
      <c r="C258" s="50" t="s">
        <v>100</v>
      </c>
      <c r="D258" s="50">
        <v>5.8</v>
      </c>
      <c r="E258" s="50">
        <v>5.8</v>
      </c>
      <c r="F258" s="50">
        <v>11.6</v>
      </c>
      <c r="G258" s="50">
        <v>11.6</v>
      </c>
      <c r="H258" s="50">
        <v>35</v>
      </c>
      <c r="I258" s="50">
        <v>35</v>
      </c>
      <c r="J258" s="50">
        <v>268</v>
      </c>
      <c r="K258" s="50">
        <v>268</v>
      </c>
    </row>
    <row r="259" spans="1:11" ht="12.75">
      <c r="A259" s="49" t="s">
        <v>134</v>
      </c>
      <c r="B259" s="50">
        <v>200</v>
      </c>
      <c r="C259" s="50">
        <v>200</v>
      </c>
      <c r="D259" s="50">
        <v>0</v>
      </c>
      <c r="E259" s="50">
        <v>0</v>
      </c>
      <c r="F259" s="50">
        <v>0</v>
      </c>
      <c r="G259" s="50">
        <v>0</v>
      </c>
      <c r="H259" s="50">
        <v>7.3</v>
      </c>
      <c r="I259" s="50">
        <v>7.3</v>
      </c>
      <c r="J259" s="50">
        <v>32</v>
      </c>
      <c r="K259" s="50">
        <v>32</v>
      </c>
    </row>
    <row r="260" spans="1:11" ht="12.75">
      <c r="A260" s="57" t="s">
        <v>14</v>
      </c>
      <c r="B260" s="59"/>
      <c r="C260" s="59"/>
      <c r="D260" s="59">
        <f aca="true" t="shared" si="27" ref="D260:K260">SUM(D258:D259)</f>
        <v>5.8</v>
      </c>
      <c r="E260" s="59">
        <f t="shared" si="27"/>
        <v>5.8</v>
      </c>
      <c r="F260" s="59">
        <f t="shared" si="27"/>
        <v>11.6</v>
      </c>
      <c r="G260" s="59">
        <f t="shared" si="27"/>
        <v>11.6</v>
      </c>
      <c r="H260" s="59">
        <f t="shared" si="27"/>
        <v>42.3</v>
      </c>
      <c r="I260" s="59">
        <f t="shared" si="27"/>
        <v>42.3</v>
      </c>
      <c r="J260" s="59">
        <f t="shared" si="27"/>
        <v>300</v>
      </c>
      <c r="K260" s="59">
        <f t="shared" si="27"/>
        <v>300</v>
      </c>
    </row>
    <row r="261" spans="1:11" ht="12.75">
      <c r="A261" s="117"/>
      <c r="B261" s="117"/>
      <c r="C261" s="117"/>
      <c r="D261" s="59">
        <f aca="true" t="shared" si="28" ref="D261:K261">SUM(D248+D256+D260)</f>
        <v>539.66</v>
      </c>
      <c r="E261" s="59">
        <f t="shared" si="28"/>
        <v>640.7792086660708</v>
      </c>
      <c r="F261" s="59">
        <f t="shared" si="28"/>
        <v>627.1900000000002</v>
      </c>
      <c r="G261" s="85">
        <f t="shared" si="28"/>
        <v>715.5100000000003</v>
      </c>
      <c r="H261" s="59">
        <f t="shared" si="28"/>
        <v>1922.2</v>
      </c>
      <c r="I261" s="59">
        <f t="shared" si="28"/>
        <v>2095.03</v>
      </c>
      <c r="J261" s="59">
        <f t="shared" si="28"/>
        <v>1621</v>
      </c>
      <c r="K261" s="59">
        <f t="shared" si="28"/>
        <v>1867.47</v>
      </c>
    </row>
    <row r="262" spans="1:11" ht="15">
      <c r="A262" s="65"/>
      <c r="B262" s="93" t="s">
        <v>8</v>
      </c>
      <c r="C262" s="93" t="s">
        <v>101</v>
      </c>
      <c r="D262" s="66"/>
      <c r="E262" s="93" t="s">
        <v>8</v>
      </c>
      <c r="F262" s="93"/>
      <c r="G262" s="86"/>
      <c r="H262" s="75"/>
      <c r="I262" s="75"/>
      <c r="J262" s="75"/>
      <c r="K262" s="75"/>
    </row>
    <row r="263" spans="1:11" ht="12.75">
      <c r="A263" s="65" t="s">
        <v>7</v>
      </c>
      <c r="B263" s="67">
        <v>0.218</v>
      </c>
      <c r="C263" s="67">
        <v>0.2</v>
      </c>
      <c r="D263" s="59" t="s">
        <v>2</v>
      </c>
      <c r="E263" s="94">
        <v>1</v>
      </c>
      <c r="F263" s="94"/>
      <c r="G263" s="75"/>
      <c r="H263" s="75"/>
      <c r="I263" s="75"/>
      <c r="J263" s="75"/>
      <c r="K263" s="75"/>
    </row>
    <row r="264" spans="1:11" ht="12.75">
      <c r="A264" s="59" t="s">
        <v>15</v>
      </c>
      <c r="B264" s="67">
        <v>0.257</v>
      </c>
      <c r="C264" s="67">
        <v>0.3</v>
      </c>
      <c r="D264" s="59" t="s">
        <v>3</v>
      </c>
      <c r="E264" s="94">
        <f>F261/D261</f>
        <v>1.1621947151910466</v>
      </c>
      <c r="F264" s="94"/>
      <c r="G264" s="75"/>
      <c r="H264" s="75"/>
      <c r="I264" s="75"/>
      <c r="J264" s="75"/>
      <c r="K264" s="75"/>
    </row>
    <row r="265" spans="1:11" ht="12.75">
      <c r="A265" s="59" t="s">
        <v>76</v>
      </c>
      <c r="B265" s="67">
        <v>0.153</v>
      </c>
      <c r="C265" s="67">
        <v>0.157</v>
      </c>
      <c r="D265" s="59" t="s">
        <v>4</v>
      </c>
      <c r="E265" s="94">
        <f>H261/D261</f>
        <v>3.5618722899603457</v>
      </c>
      <c r="F265" s="94"/>
      <c r="G265" s="75"/>
      <c r="H265" s="75"/>
      <c r="I265" s="75"/>
      <c r="J265" s="75"/>
      <c r="K265" s="75"/>
    </row>
    <row r="266" spans="1:11" ht="12.75">
      <c r="A266" s="75"/>
      <c r="B266" s="66"/>
      <c r="C266" s="66"/>
      <c r="D266" s="75"/>
      <c r="E266" s="75"/>
      <c r="F266" s="75"/>
      <c r="G266" s="75"/>
      <c r="H266" s="75"/>
      <c r="I266" s="75"/>
      <c r="J266" s="75"/>
      <c r="K266" s="75"/>
    </row>
    <row r="267" spans="1:11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</row>
    <row r="268" spans="1:11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</row>
    <row r="269" spans="1:11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</row>
    <row r="270" spans="1:11" ht="37.5" customHeight="1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</row>
    <row r="271" spans="1:11" ht="41.25" customHeight="1">
      <c r="A271" s="64" t="s">
        <v>0</v>
      </c>
      <c r="B271" s="120" t="s">
        <v>1</v>
      </c>
      <c r="C271" s="120"/>
      <c r="D271" s="120" t="s">
        <v>2</v>
      </c>
      <c r="E271" s="120"/>
      <c r="F271" s="120" t="s">
        <v>3</v>
      </c>
      <c r="G271" s="120"/>
      <c r="H271" s="120" t="s">
        <v>4</v>
      </c>
      <c r="I271" s="120"/>
      <c r="J271" s="120" t="s">
        <v>5</v>
      </c>
      <c r="K271" s="120"/>
    </row>
    <row r="272" spans="1:11" ht="30" customHeight="1">
      <c r="A272" s="119" t="s">
        <v>35</v>
      </c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1:11" ht="12.75">
      <c r="A273" s="59" t="s">
        <v>7</v>
      </c>
      <c r="B273" s="72" t="s">
        <v>8</v>
      </c>
      <c r="C273" s="72" t="s">
        <v>101</v>
      </c>
      <c r="D273" s="72" t="s">
        <v>10</v>
      </c>
      <c r="E273" s="72" t="s">
        <v>102</v>
      </c>
      <c r="F273" s="72" t="s">
        <v>10</v>
      </c>
      <c r="G273" s="72" t="s">
        <v>102</v>
      </c>
      <c r="H273" s="72" t="s">
        <v>10</v>
      </c>
      <c r="I273" s="72" t="s">
        <v>102</v>
      </c>
      <c r="J273" s="72" t="s">
        <v>10</v>
      </c>
      <c r="K273" s="72" t="s">
        <v>102</v>
      </c>
    </row>
    <row r="274" spans="1:11" ht="12.75">
      <c r="A274" s="87" t="s">
        <v>174</v>
      </c>
      <c r="B274" s="61">
        <v>50</v>
      </c>
      <c r="C274" s="61">
        <v>75</v>
      </c>
      <c r="D274" s="62">
        <v>4.34</v>
      </c>
      <c r="E274" s="62">
        <v>6.51</v>
      </c>
      <c r="F274" s="62">
        <v>8.97</v>
      </c>
      <c r="G274" s="62">
        <v>13.46</v>
      </c>
      <c r="H274" s="62">
        <v>4.38</v>
      </c>
      <c r="I274" s="62">
        <v>6.57</v>
      </c>
      <c r="J274" s="62">
        <v>116.82</v>
      </c>
      <c r="K274" s="62">
        <v>175.23</v>
      </c>
    </row>
    <row r="275" spans="1:11" ht="12.75">
      <c r="A275" s="63" t="s">
        <v>84</v>
      </c>
      <c r="B275" s="60">
        <v>100</v>
      </c>
      <c r="C275" s="60">
        <v>150</v>
      </c>
      <c r="D275" s="50">
        <v>2.7</v>
      </c>
      <c r="E275" s="50">
        <v>4.05</v>
      </c>
      <c r="F275" s="50">
        <v>2.8</v>
      </c>
      <c r="G275" s="50">
        <v>4.2</v>
      </c>
      <c r="H275" s="50">
        <v>14.8</v>
      </c>
      <c r="I275" s="50">
        <v>22.3</v>
      </c>
      <c r="J275" s="50">
        <v>131</v>
      </c>
      <c r="K275" s="50">
        <v>196.5</v>
      </c>
    </row>
    <row r="276" spans="1:11" ht="12.75">
      <c r="A276" s="49" t="s">
        <v>11</v>
      </c>
      <c r="B276" s="50">
        <v>30</v>
      </c>
      <c r="C276" s="50">
        <v>35</v>
      </c>
      <c r="D276" s="50">
        <v>1.5</v>
      </c>
      <c r="E276" s="50">
        <v>1.7</v>
      </c>
      <c r="F276" s="50">
        <v>7.5</v>
      </c>
      <c r="G276" s="50">
        <v>8.75</v>
      </c>
      <c r="H276" s="50">
        <v>9.8</v>
      </c>
      <c r="I276" s="50">
        <v>11.4</v>
      </c>
      <c r="J276" s="50">
        <v>134</v>
      </c>
      <c r="K276" s="50">
        <v>156.3</v>
      </c>
    </row>
    <row r="277" spans="1:11" ht="12.75">
      <c r="A277" s="49" t="s">
        <v>12</v>
      </c>
      <c r="B277" s="56" t="s">
        <v>157</v>
      </c>
      <c r="C277" s="56" t="s">
        <v>157</v>
      </c>
      <c r="D277" s="50">
        <v>0.2</v>
      </c>
      <c r="E277" s="50">
        <v>0.2</v>
      </c>
      <c r="F277" s="50">
        <v>0.06</v>
      </c>
      <c r="G277" s="50">
        <v>0.06</v>
      </c>
      <c r="H277" s="50">
        <v>15</v>
      </c>
      <c r="I277" s="50">
        <v>15</v>
      </c>
      <c r="J277" s="50">
        <v>56</v>
      </c>
      <c r="K277" s="50">
        <v>56</v>
      </c>
    </row>
    <row r="278" spans="1:11" ht="12.75">
      <c r="A278" s="57" t="s">
        <v>14</v>
      </c>
      <c r="B278" s="58"/>
      <c r="C278" s="58"/>
      <c r="D278" s="58">
        <f aca="true" t="shared" si="29" ref="D278:K278">SUM(D274:D277)</f>
        <v>8.739999999999998</v>
      </c>
      <c r="E278" s="58">
        <f t="shared" si="29"/>
        <v>12.459999999999997</v>
      </c>
      <c r="F278" s="58">
        <f t="shared" si="29"/>
        <v>19.33</v>
      </c>
      <c r="G278" s="58">
        <f t="shared" si="29"/>
        <v>26.47</v>
      </c>
      <c r="H278" s="58">
        <f t="shared" si="29"/>
        <v>43.980000000000004</v>
      </c>
      <c r="I278" s="58">
        <f t="shared" si="29"/>
        <v>55.27</v>
      </c>
      <c r="J278" s="58">
        <v>440.2</v>
      </c>
      <c r="K278" s="58">
        <f t="shared" si="29"/>
        <v>584.03</v>
      </c>
    </row>
    <row r="279" spans="1:11" ht="12.75">
      <c r="A279" s="59" t="s">
        <v>15</v>
      </c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1:11" ht="25.5">
      <c r="A280" s="49" t="s">
        <v>130</v>
      </c>
      <c r="B280" s="50">
        <v>80</v>
      </c>
      <c r="C280" s="50">
        <v>100</v>
      </c>
      <c r="D280" s="50">
        <v>1.28</v>
      </c>
      <c r="E280" s="50">
        <v>1.6</v>
      </c>
      <c r="F280" s="50">
        <v>3.5</v>
      </c>
      <c r="G280" s="50">
        <v>4.4</v>
      </c>
      <c r="H280" s="50">
        <v>8.4</v>
      </c>
      <c r="I280" s="50">
        <v>10.5</v>
      </c>
      <c r="J280" s="50">
        <v>70.4</v>
      </c>
      <c r="K280" s="50">
        <v>88</v>
      </c>
    </row>
    <row r="281" spans="1:11" ht="25.5">
      <c r="A281" s="49" t="s">
        <v>131</v>
      </c>
      <c r="B281" s="56" t="s">
        <v>132</v>
      </c>
      <c r="C281" s="56" t="s">
        <v>20</v>
      </c>
      <c r="D281" s="50">
        <v>6.25</v>
      </c>
      <c r="E281" s="50">
        <v>6.25</v>
      </c>
      <c r="F281" s="50">
        <v>2.6</v>
      </c>
      <c r="G281" s="50">
        <v>2.6</v>
      </c>
      <c r="H281" s="50">
        <v>14.25</v>
      </c>
      <c r="I281" s="50">
        <v>14.25</v>
      </c>
      <c r="J281" s="50">
        <v>104.2</v>
      </c>
      <c r="K281" s="50">
        <v>104.2</v>
      </c>
    </row>
    <row r="282" spans="1:11" ht="21" customHeight="1">
      <c r="A282" s="49" t="s">
        <v>171</v>
      </c>
      <c r="B282" s="56">
        <v>75</v>
      </c>
      <c r="C282" s="56">
        <v>75</v>
      </c>
      <c r="D282" s="50">
        <v>19.2</v>
      </c>
      <c r="E282" s="50">
        <v>19.2</v>
      </c>
      <c r="F282" s="50">
        <v>21.6</v>
      </c>
      <c r="G282" s="50">
        <v>21.6</v>
      </c>
      <c r="H282" s="50">
        <v>7.6</v>
      </c>
      <c r="I282" s="50">
        <v>7.6</v>
      </c>
      <c r="J282" s="50">
        <v>271.1</v>
      </c>
      <c r="K282" s="50">
        <v>271.1</v>
      </c>
    </row>
    <row r="283" spans="1:11" ht="16.5" customHeight="1">
      <c r="A283" s="49" t="s">
        <v>16</v>
      </c>
      <c r="B283" s="50">
        <v>100</v>
      </c>
      <c r="C283" s="50">
        <v>150</v>
      </c>
      <c r="D283" s="50">
        <v>2.1</v>
      </c>
      <c r="E283" s="50">
        <v>3.2</v>
      </c>
      <c r="F283" s="50">
        <v>3.3</v>
      </c>
      <c r="G283" s="50">
        <v>4.95</v>
      </c>
      <c r="H283" s="50">
        <v>13.4</v>
      </c>
      <c r="I283" s="50">
        <v>20.1</v>
      </c>
      <c r="J283" s="50">
        <v>92</v>
      </c>
      <c r="K283" s="50">
        <v>138</v>
      </c>
    </row>
    <row r="284" spans="1:11" ht="20.25" customHeight="1">
      <c r="A284" s="106" t="s">
        <v>163</v>
      </c>
      <c r="B284" s="50">
        <v>200</v>
      </c>
      <c r="C284" s="50">
        <v>200</v>
      </c>
      <c r="D284" s="50">
        <v>0.12</v>
      </c>
      <c r="E284" s="50">
        <v>0.12</v>
      </c>
      <c r="F284" s="50">
        <v>0.12</v>
      </c>
      <c r="G284" s="50">
        <v>0.12</v>
      </c>
      <c r="H284" s="50">
        <v>26.6</v>
      </c>
      <c r="I284" s="50">
        <v>26.6</v>
      </c>
      <c r="J284" s="50">
        <v>104</v>
      </c>
      <c r="K284" s="50">
        <v>104</v>
      </c>
    </row>
    <row r="285" spans="1:11" ht="12.75">
      <c r="A285" s="63" t="s">
        <v>13</v>
      </c>
      <c r="B285" s="50">
        <v>40</v>
      </c>
      <c r="C285" s="50">
        <v>50</v>
      </c>
      <c r="D285" s="50">
        <v>2.64</v>
      </c>
      <c r="E285" s="50">
        <v>3.3</v>
      </c>
      <c r="F285" s="50">
        <v>0.48</v>
      </c>
      <c r="G285" s="50">
        <v>0.6</v>
      </c>
      <c r="H285" s="50">
        <v>13.68</v>
      </c>
      <c r="I285" s="50">
        <v>17.1</v>
      </c>
      <c r="J285" s="50">
        <v>66</v>
      </c>
      <c r="K285" s="50">
        <v>82.5</v>
      </c>
    </row>
    <row r="286" spans="1:11" ht="12.75">
      <c r="A286" s="57" t="s">
        <v>14</v>
      </c>
      <c r="B286" s="58"/>
      <c r="C286" s="58"/>
      <c r="D286" s="58">
        <f aca="true" t="shared" si="30" ref="D286:J286">SUM(D280:D285)</f>
        <v>31.590000000000003</v>
      </c>
      <c r="E286" s="58">
        <f t="shared" si="30"/>
        <v>33.669999999999995</v>
      </c>
      <c r="F286" s="58">
        <f t="shared" si="30"/>
        <v>31.600000000000005</v>
      </c>
      <c r="G286" s="58">
        <f t="shared" si="30"/>
        <v>34.27</v>
      </c>
      <c r="H286" s="58">
        <f t="shared" si="30"/>
        <v>83.93</v>
      </c>
      <c r="I286" s="58">
        <f t="shared" si="30"/>
        <v>96.15</v>
      </c>
      <c r="J286" s="58">
        <f t="shared" si="30"/>
        <v>707.7</v>
      </c>
      <c r="K286" s="58">
        <v>827</v>
      </c>
    </row>
    <row r="287" spans="1:11" ht="12.75">
      <c r="A287" s="59" t="s">
        <v>76</v>
      </c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1:11" ht="12.75">
      <c r="A288" s="49" t="s">
        <v>147</v>
      </c>
      <c r="B288" s="56" t="s">
        <v>136</v>
      </c>
      <c r="C288" s="56" t="s">
        <v>136</v>
      </c>
      <c r="D288" s="50">
        <v>8</v>
      </c>
      <c r="E288" s="50">
        <v>8</v>
      </c>
      <c r="F288" s="50">
        <v>10.2</v>
      </c>
      <c r="G288" s="50">
        <v>10.2</v>
      </c>
      <c r="H288" s="50">
        <v>40.2</v>
      </c>
      <c r="I288" s="50">
        <v>40.2</v>
      </c>
      <c r="J288" s="50">
        <v>280</v>
      </c>
      <c r="K288" s="50">
        <v>280</v>
      </c>
    </row>
    <row r="289" spans="1:11" ht="16.5" customHeight="1">
      <c r="A289" s="49" t="s">
        <v>23</v>
      </c>
      <c r="B289" s="56">
        <v>200</v>
      </c>
      <c r="C289" s="56">
        <v>200</v>
      </c>
      <c r="D289" s="50">
        <v>0.8</v>
      </c>
      <c r="E289" s="50">
        <v>0.8</v>
      </c>
      <c r="F289" s="50">
        <v>0.8</v>
      </c>
      <c r="G289" s="50">
        <v>0.8</v>
      </c>
      <c r="H289" s="50">
        <v>19.6</v>
      </c>
      <c r="I289" s="50">
        <v>19.6</v>
      </c>
      <c r="J289" s="50">
        <v>50</v>
      </c>
      <c r="K289" s="50">
        <v>50</v>
      </c>
    </row>
    <row r="290" spans="1:11" ht="12.75">
      <c r="A290" s="57" t="s">
        <v>14</v>
      </c>
      <c r="B290" s="58"/>
      <c r="C290" s="58"/>
      <c r="D290" s="64">
        <f aca="true" t="shared" si="31" ref="D290:K290">SUM(D288:D289)</f>
        <v>8.8</v>
      </c>
      <c r="E290" s="64">
        <f t="shared" si="31"/>
        <v>8.8</v>
      </c>
      <c r="F290" s="64">
        <f t="shared" si="31"/>
        <v>11</v>
      </c>
      <c r="G290" s="64">
        <f t="shared" si="31"/>
        <v>11</v>
      </c>
      <c r="H290" s="64">
        <f t="shared" si="31"/>
        <v>59.800000000000004</v>
      </c>
      <c r="I290" s="64">
        <f t="shared" si="31"/>
        <v>59.800000000000004</v>
      </c>
      <c r="J290" s="64">
        <f t="shared" si="31"/>
        <v>330</v>
      </c>
      <c r="K290" s="64">
        <f t="shared" si="31"/>
        <v>330</v>
      </c>
    </row>
    <row r="291" spans="1:11" ht="12.75">
      <c r="A291" s="117"/>
      <c r="B291" s="117"/>
      <c r="C291" s="117"/>
      <c r="D291" s="88">
        <f aca="true" t="shared" si="32" ref="D291:K291">SUM(D278+D286+D290)</f>
        <v>49.129999999999995</v>
      </c>
      <c r="E291" s="88">
        <f t="shared" si="32"/>
        <v>54.92999999999999</v>
      </c>
      <c r="F291" s="88">
        <f t="shared" si="32"/>
        <v>61.93000000000001</v>
      </c>
      <c r="G291" s="88">
        <f t="shared" si="32"/>
        <v>71.74000000000001</v>
      </c>
      <c r="H291" s="88">
        <f t="shared" si="32"/>
        <v>187.71</v>
      </c>
      <c r="I291" s="88">
        <f t="shared" si="32"/>
        <v>211.22000000000003</v>
      </c>
      <c r="J291" s="88">
        <f t="shared" si="32"/>
        <v>1477.9</v>
      </c>
      <c r="K291" s="88">
        <f t="shared" si="32"/>
        <v>1741.03</v>
      </c>
    </row>
    <row r="292" spans="1:11" ht="15">
      <c r="A292" s="65"/>
      <c r="B292" s="93" t="s">
        <v>8</v>
      </c>
      <c r="C292" s="93" t="s">
        <v>101</v>
      </c>
      <c r="D292" s="66"/>
      <c r="E292" s="93" t="s">
        <v>8</v>
      </c>
      <c r="F292" s="93"/>
      <c r="G292" s="89"/>
      <c r="H292" s="89"/>
      <c r="I292" s="89"/>
      <c r="J292" s="89"/>
      <c r="K292" s="89"/>
    </row>
    <row r="293" spans="1:11" ht="12.75">
      <c r="A293" s="65" t="s">
        <v>7</v>
      </c>
      <c r="B293" s="67">
        <v>0.245</v>
      </c>
      <c r="C293" s="67">
        <v>0.226</v>
      </c>
      <c r="D293" s="59" t="s">
        <v>2</v>
      </c>
      <c r="E293" s="94">
        <v>1</v>
      </c>
      <c r="F293" s="94"/>
      <c r="G293" s="68"/>
      <c r="H293" s="68"/>
      <c r="I293" s="68"/>
      <c r="J293" s="68"/>
      <c r="K293" s="68"/>
    </row>
    <row r="294" spans="1:11" ht="12.75">
      <c r="A294" s="59" t="s">
        <v>15</v>
      </c>
      <c r="B294" s="67">
        <v>0.342</v>
      </c>
      <c r="C294" s="67">
        <v>0.348</v>
      </c>
      <c r="D294" s="59" t="s">
        <v>3</v>
      </c>
      <c r="E294" s="94">
        <f>F291/D291</f>
        <v>1.2605332790555672</v>
      </c>
      <c r="F294" s="94"/>
      <c r="G294" s="68"/>
      <c r="H294" s="68"/>
      <c r="I294" s="68"/>
      <c r="J294" s="68"/>
      <c r="K294" s="68"/>
    </row>
    <row r="295" spans="1:11" ht="12.75">
      <c r="A295" s="104" t="s">
        <v>76</v>
      </c>
      <c r="B295" s="67">
        <v>0.15</v>
      </c>
      <c r="C295" s="67">
        <v>0.075</v>
      </c>
      <c r="D295" s="104" t="s">
        <v>4</v>
      </c>
      <c r="E295" s="94">
        <v>4.1</v>
      </c>
      <c r="F295" s="94"/>
      <c r="G295" s="68"/>
      <c r="H295" s="68"/>
      <c r="I295" s="68"/>
      <c r="J295" s="68"/>
      <c r="K295" s="68"/>
    </row>
    <row r="296" spans="1:12" ht="12.75">
      <c r="A296" s="126" t="s">
        <v>173</v>
      </c>
      <c r="B296" s="127"/>
      <c r="C296" s="127"/>
      <c r="D296" s="127"/>
      <c r="E296" s="127"/>
      <c r="F296" s="128"/>
      <c r="G296" s="114"/>
      <c r="H296" s="114"/>
      <c r="I296" s="114"/>
      <c r="J296" s="114"/>
      <c r="K296" s="114"/>
      <c r="L296" s="113"/>
    </row>
    <row r="297" spans="1:11" ht="12.7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</row>
    <row r="298" spans="1:11" ht="12.75">
      <c r="A298" s="68"/>
      <c r="B298" s="68"/>
      <c r="C298" s="68"/>
      <c r="D298" s="68"/>
      <c r="E298" s="90"/>
      <c r="F298" s="68"/>
      <c r="G298" s="68"/>
      <c r="H298" s="68"/>
      <c r="I298" s="68"/>
      <c r="J298" s="68"/>
      <c r="K298" s="68"/>
    </row>
    <row r="299" spans="1:11" ht="12.7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</row>
    <row r="300" spans="1:11" ht="12.7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</row>
    <row r="301" spans="1:11" ht="12.7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</row>
    <row r="302" spans="1:11" ht="12.7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</row>
    <row r="303" spans="1:11" ht="12.7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</row>
    <row r="304" spans="1:11" ht="12.7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</row>
    <row r="305" spans="1:11" ht="12.7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</row>
    <row r="306" spans="1:11" ht="12.7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</row>
    <row r="307" spans="1:11" ht="12.7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</row>
    <row r="308" spans="1:11" ht="12.7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</row>
    <row r="309" spans="1:11" ht="12.7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</row>
    <row r="310" spans="1:11" ht="12.7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</row>
    <row r="311" spans="1:11" ht="12.7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</row>
    <row r="312" spans="1:11" ht="12.7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</row>
    <row r="313" spans="1:11" ht="12.7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</row>
    <row r="314" spans="1:11" ht="12.7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</row>
    <row r="315" spans="1:11" ht="12.7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</row>
    <row r="316" spans="1:11" ht="25.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</row>
    <row r="317" spans="1:11" ht="12.7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</row>
    <row r="318" spans="1:11" ht="12.7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</row>
    <row r="319" spans="1:11" ht="12.7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</row>
    <row r="320" spans="1:11" ht="12.7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</row>
    <row r="321" spans="1:11" ht="13.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</row>
    <row r="322" spans="1:11" ht="12.7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</row>
    <row r="323" spans="1:11" ht="12.7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</row>
    <row r="324" spans="1:11" ht="12.7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</row>
    <row r="325" spans="1:11" ht="12.7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</row>
    <row r="326" spans="1:11" ht="12.7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</row>
    <row r="327" spans="1:11" ht="12.7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</row>
    <row r="328" spans="1:11" ht="12.7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</row>
    <row r="329" spans="1:11" ht="12.7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</row>
    <row r="330" spans="1:11" ht="12.7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</row>
    <row r="331" spans="1:11" ht="12.7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</row>
    <row r="332" spans="1:11" ht="12.75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</row>
    <row r="333" spans="1:11" ht="12.75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</row>
    <row r="334" spans="1:11" ht="12.75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</row>
    <row r="335" spans="1:11" ht="12.7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</row>
    <row r="336" spans="1:11" ht="12.75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</row>
    <row r="337" spans="1:11" ht="12.75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</row>
    <row r="338" spans="1:11" ht="12.75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</row>
    <row r="339" spans="1:11" ht="12.75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</row>
    <row r="340" spans="1:11" ht="12.7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</row>
    <row r="341" spans="1:11" ht="12.75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</row>
    <row r="342" spans="1:11" ht="12.75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</row>
    <row r="343" spans="1:11" ht="12.75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</row>
    <row r="344" spans="1:11" ht="12.7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</row>
    <row r="345" spans="1:11" ht="12.7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</row>
    <row r="346" spans="1:11" ht="12.7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</row>
    <row r="347" spans="1:11" ht="12.7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</row>
    <row r="348" spans="1:11" ht="12.7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</row>
    <row r="349" spans="1:11" ht="12.7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</row>
    <row r="350" spans="1:11" ht="12.7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</row>
    <row r="351" spans="1:11" ht="12.7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</row>
    <row r="352" spans="1:11" ht="12.7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</row>
    <row r="353" spans="1:11" ht="12.7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</row>
    <row r="354" spans="1:11" ht="12.7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</row>
    <row r="355" spans="1:11" ht="12.7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</row>
    <row r="356" spans="1:11" ht="12.7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</row>
    <row r="357" spans="1:11" ht="12.7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</row>
    <row r="358" spans="1:11" ht="12.7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</row>
    <row r="359" spans="1:11" ht="12.7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</row>
    <row r="360" spans="1:11" ht="12.7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</row>
    <row r="361" spans="1:11" ht="12.7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</row>
    <row r="362" spans="1:11" ht="12.7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</row>
    <row r="363" spans="1:11" ht="12.7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</row>
    <row r="364" spans="1:11" ht="12.7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</row>
    <row r="365" spans="1:11" ht="12.7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</row>
    <row r="366" spans="1:11" ht="12.7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</row>
    <row r="367" spans="1:11" ht="12.7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</row>
    <row r="368" spans="1:11" ht="12.7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</row>
    <row r="369" spans="1:11" ht="12.7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</row>
    <row r="370" spans="1:11" ht="12.7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</row>
    <row r="371" spans="1:11" ht="12.7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</row>
    <row r="372" spans="1:11" ht="12.7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</row>
    <row r="373" spans="1:11" ht="12.7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</row>
    <row r="374" spans="1:11" ht="12.7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</row>
    <row r="375" spans="1:11" ht="12.7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</row>
    <row r="376" spans="1:11" ht="12.7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</row>
    <row r="377" spans="1:11" ht="12.7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</row>
    <row r="378" spans="1:11" ht="12.7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</row>
    <row r="379" spans="1:11" ht="12.7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</row>
    <row r="380" spans="1:11" ht="12.7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</row>
    <row r="381" spans="1:11" ht="12.7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</row>
    <row r="382" spans="1:11" ht="12.7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</row>
    <row r="383" spans="1:11" ht="12.7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</row>
    <row r="384" spans="1:11" ht="12.7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</row>
    <row r="385" spans="1:11" ht="12.7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</row>
    <row r="386" spans="1:11" ht="12.7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</row>
    <row r="387" spans="1:11" ht="12.7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</row>
    <row r="388" spans="1:11" ht="12.7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</row>
    <row r="389" spans="1:11" ht="12.7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</row>
    <row r="390" spans="1:11" ht="12.7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</row>
    <row r="391" spans="1:11" ht="12.7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</row>
    <row r="392" spans="1:11" ht="12.7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</row>
    <row r="393" spans="1:11" ht="12.7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</row>
    <row r="394" spans="1:11" ht="12.7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</row>
    <row r="395" spans="1:11" ht="12.7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</row>
    <row r="396" spans="1:11" ht="12.7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</row>
    <row r="397" spans="1:11" ht="12.7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</row>
    <row r="398" spans="1:11" ht="12.7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</row>
    <row r="399" spans="1:11" ht="12.7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</row>
    <row r="400" spans="1:11" ht="12.7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</row>
    <row r="401" spans="1:11" ht="12.7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</row>
    <row r="402" spans="1:11" ht="12.7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</row>
    <row r="403" spans="1:11" ht="12.7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</row>
    <row r="404" spans="1:11" ht="12.7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</row>
    <row r="405" spans="1:11" ht="12.7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</row>
    <row r="406" spans="1:11" ht="12.7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</row>
    <row r="407" spans="1:11" ht="12.7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</row>
    <row r="408" spans="1:11" ht="12.7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</row>
    <row r="409" spans="1:11" ht="12.7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</row>
    <row r="410" spans="1:11" ht="12.7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</row>
    <row r="411" spans="1:11" ht="12.7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</row>
    <row r="412" spans="1:11" ht="12.7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</row>
    <row r="413" spans="1:11" ht="12.7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</row>
    <row r="414" spans="1:11" ht="12.7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</row>
    <row r="415" spans="1:11" ht="12.7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</row>
    <row r="416" spans="1:11" ht="12.7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</row>
    <row r="417" spans="1:11" ht="12.75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</row>
    <row r="418" spans="1:11" ht="12.7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</row>
    <row r="419" spans="1:11" ht="12.75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</row>
    <row r="420" spans="1:11" ht="12.7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</row>
    <row r="421" spans="1:11" ht="12.75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</row>
    <row r="422" spans="1:11" ht="12.75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</row>
    <row r="423" spans="1:11" ht="12.75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</row>
    <row r="424" spans="1:11" ht="12.75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</row>
    <row r="425" spans="1:11" ht="12.7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</row>
    <row r="426" spans="1:11" ht="12.75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</row>
    <row r="427" spans="1:11" ht="12.75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</row>
    <row r="428" spans="1:11" ht="12.75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</row>
    <row r="429" spans="1:11" ht="12.75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</row>
    <row r="430" spans="1:11" ht="12.7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</row>
    <row r="431" spans="1:11" ht="12.7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</row>
    <row r="432" spans="1:11" ht="12.7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</row>
    <row r="433" spans="1:11" ht="12.7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</row>
    <row r="434" spans="1:11" ht="12.7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</row>
    <row r="435" spans="1:11" ht="12.7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</row>
    <row r="436" spans="1:11" ht="12.7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</row>
    <row r="437" spans="1:11" ht="12.7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</row>
    <row r="438" spans="1:11" ht="12.7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</row>
    <row r="439" spans="1:11" ht="12.7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</row>
    <row r="440" spans="1:11" ht="12.7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</row>
    <row r="441" spans="1:11" ht="12.7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</row>
    <row r="442" spans="1:11" ht="12.7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</row>
    <row r="443" spans="1:11" ht="12.7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</row>
    <row r="444" spans="1:11" ht="12.7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</row>
    <row r="445" spans="1:11" ht="12.7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</row>
    <row r="446" spans="1:11" ht="12.7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</row>
    <row r="447" spans="1:11" ht="12.7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</row>
    <row r="448" spans="1:11" ht="12.7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</row>
  </sheetData>
  <sheetProtection/>
  <mergeCells count="88">
    <mergeCell ref="A296:F296"/>
    <mergeCell ref="B1:C1"/>
    <mergeCell ref="D1:E1"/>
    <mergeCell ref="F1:G1"/>
    <mergeCell ref="H1:I1"/>
    <mergeCell ref="J1:K1"/>
    <mergeCell ref="A22:C22"/>
    <mergeCell ref="B18:K18"/>
    <mergeCell ref="B10:K10"/>
    <mergeCell ref="B31:C31"/>
    <mergeCell ref="D31:E31"/>
    <mergeCell ref="F31:G31"/>
    <mergeCell ref="H31:I31"/>
    <mergeCell ref="J31:K31"/>
    <mergeCell ref="A32:K32"/>
    <mergeCell ref="B60:C60"/>
    <mergeCell ref="D60:E60"/>
    <mergeCell ref="F60:G60"/>
    <mergeCell ref="H60:I60"/>
    <mergeCell ref="J60:K60"/>
    <mergeCell ref="A120:K120"/>
    <mergeCell ref="B149:C149"/>
    <mergeCell ref="D149:E149"/>
    <mergeCell ref="A52:C52"/>
    <mergeCell ref="B89:C89"/>
    <mergeCell ref="D89:E89"/>
    <mergeCell ref="F89:G89"/>
    <mergeCell ref="H89:I89"/>
    <mergeCell ref="J89:K89"/>
    <mergeCell ref="A110:C110"/>
    <mergeCell ref="B119:C119"/>
    <mergeCell ref="D119:E119"/>
    <mergeCell ref="F119:G119"/>
    <mergeCell ref="H119:I119"/>
    <mergeCell ref="J119:K119"/>
    <mergeCell ref="F149:G149"/>
    <mergeCell ref="H149:I149"/>
    <mergeCell ref="J149:K149"/>
    <mergeCell ref="A140:C140"/>
    <mergeCell ref="B134:K134"/>
    <mergeCell ref="B126:K126"/>
    <mergeCell ref="A150:K150"/>
    <mergeCell ref="B180:C180"/>
    <mergeCell ref="D180:E180"/>
    <mergeCell ref="F180:G180"/>
    <mergeCell ref="H180:I180"/>
    <mergeCell ref="J180:K180"/>
    <mergeCell ref="A170:C170"/>
    <mergeCell ref="B165:K165"/>
    <mergeCell ref="B157:K157"/>
    <mergeCell ref="A181:K181"/>
    <mergeCell ref="B211:C211"/>
    <mergeCell ref="D211:E211"/>
    <mergeCell ref="F211:G211"/>
    <mergeCell ref="H211:I211"/>
    <mergeCell ref="J211:K211"/>
    <mergeCell ref="A200:C200"/>
    <mergeCell ref="B187:K187"/>
    <mergeCell ref="B195:K195"/>
    <mergeCell ref="A212:K212"/>
    <mergeCell ref="B240:C240"/>
    <mergeCell ref="D240:E240"/>
    <mergeCell ref="F240:G240"/>
    <mergeCell ref="H240:I240"/>
    <mergeCell ref="J240:K240"/>
    <mergeCell ref="A231:C231"/>
    <mergeCell ref="B227:K227"/>
    <mergeCell ref="B220:K220"/>
    <mergeCell ref="A272:K272"/>
    <mergeCell ref="A241:K241"/>
    <mergeCell ref="B271:C271"/>
    <mergeCell ref="D271:E271"/>
    <mergeCell ref="F271:G271"/>
    <mergeCell ref="H271:I271"/>
    <mergeCell ref="J271:K271"/>
    <mergeCell ref="A261:C261"/>
    <mergeCell ref="B249:K249"/>
    <mergeCell ref="B257:K257"/>
    <mergeCell ref="B279:K279"/>
    <mergeCell ref="A291:C291"/>
    <mergeCell ref="B287:K287"/>
    <mergeCell ref="B47:K47"/>
    <mergeCell ref="B39:K39"/>
    <mergeCell ref="A81:C81"/>
    <mergeCell ref="B106:K106"/>
    <mergeCell ref="B98:K98"/>
    <mergeCell ref="B68:K68"/>
    <mergeCell ref="B76:K76"/>
  </mergeCells>
  <printOptions/>
  <pageMargins left="0.25" right="0.25" top="0.75" bottom="0.75" header="0.3" footer="0.3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42">
      <selection activeCell="N59" sqref="N59"/>
    </sheetView>
  </sheetViews>
  <sheetFormatPr defaultColWidth="9.140625" defaultRowHeight="12.75"/>
  <cols>
    <col min="1" max="1" width="23.28125" style="0" customWidth="1"/>
    <col min="2" max="11" width="4.7109375" style="0" customWidth="1"/>
    <col min="12" max="13" width="10.28125" style="0" customWidth="1"/>
    <col min="14" max="14" width="9.7109375" style="0" customWidth="1"/>
    <col min="15" max="15" width="12.28125" style="0" customWidth="1"/>
  </cols>
  <sheetData>
    <row r="1" ht="12.75">
      <c r="O1" s="10"/>
    </row>
    <row r="2" spans="1:15" ht="15.75">
      <c r="A2" s="131" t="s">
        <v>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0"/>
    </row>
    <row r="3" spans="1:15" ht="12.75">
      <c r="A3" s="132" t="s">
        <v>36</v>
      </c>
      <c r="B3" s="135" t="s">
        <v>37</v>
      </c>
      <c r="C3" s="136"/>
      <c r="D3" s="136"/>
      <c r="E3" s="136"/>
      <c r="F3" s="136"/>
      <c r="G3" s="136"/>
      <c r="H3" s="136"/>
      <c r="I3" s="136"/>
      <c r="J3" s="136"/>
      <c r="K3" s="137"/>
      <c r="L3" s="132" t="s">
        <v>70</v>
      </c>
      <c r="M3" s="138" t="s">
        <v>69</v>
      </c>
      <c r="N3" s="132" t="s">
        <v>38</v>
      </c>
      <c r="O3" s="132" t="s">
        <v>39</v>
      </c>
    </row>
    <row r="4" spans="1:15" ht="12.75">
      <c r="A4" s="133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33"/>
      <c r="M4" s="139"/>
      <c r="N4" s="133"/>
      <c r="O4" s="133"/>
    </row>
    <row r="5" spans="1:15" ht="12.75">
      <c r="A5" s="134"/>
      <c r="B5" s="141" t="s">
        <v>40</v>
      </c>
      <c r="C5" s="142"/>
      <c r="D5" s="142"/>
      <c r="E5" s="142"/>
      <c r="F5" s="142"/>
      <c r="G5" s="142"/>
      <c r="H5" s="142"/>
      <c r="I5" s="142"/>
      <c r="J5" s="142"/>
      <c r="K5" s="143"/>
      <c r="L5" s="133"/>
      <c r="M5" s="140"/>
      <c r="N5" s="134"/>
      <c r="O5" s="134"/>
    </row>
    <row r="6" spans="1:15" ht="12.75">
      <c r="A6" s="13" t="s">
        <v>17</v>
      </c>
      <c r="B6" s="2">
        <v>20</v>
      </c>
      <c r="C6" s="2">
        <v>50</v>
      </c>
      <c r="D6" s="2">
        <v>120</v>
      </c>
      <c r="E6" s="2">
        <v>33</v>
      </c>
      <c r="F6" s="2">
        <v>60</v>
      </c>
      <c r="G6" s="2">
        <v>62</v>
      </c>
      <c r="H6" s="2">
        <v>97.3</v>
      </c>
      <c r="I6" s="2">
        <v>39</v>
      </c>
      <c r="J6" s="2">
        <v>20</v>
      </c>
      <c r="K6" s="2">
        <v>52</v>
      </c>
      <c r="L6" s="14">
        <f>SUM(B6:K6)</f>
        <v>553.3</v>
      </c>
      <c r="M6" s="15">
        <f>L6/10</f>
        <v>55.33</v>
      </c>
      <c r="N6" s="16">
        <v>55</v>
      </c>
      <c r="O6" s="17">
        <f>M6*100/N6</f>
        <v>100.6</v>
      </c>
    </row>
    <row r="7" spans="1:15" ht="12.75">
      <c r="A7" s="13" t="s">
        <v>13</v>
      </c>
      <c r="B7" s="2">
        <v>40</v>
      </c>
      <c r="C7" s="2">
        <v>40</v>
      </c>
      <c r="D7" s="2">
        <v>60</v>
      </c>
      <c r="E7" s="2">
        <v>40</v>
      </c>
      <c r="F7" s="2">
        <v>40</v>
      </c>
      <c r="G7" s="2">
        <v>50</v>
      </c>
      <c r="H7" s="2">
        <v>40</v>
      </c>
      <c r="I7" s="2">
        <v>60</v>
      </c>
      <c r="J7" s="2">
        <v>40</v>
      </c>
      <c r="K7" s="2">
        <v>40</v>
      </c>
      <c r="L7" s="14">
        <f aca="true" t="shared" si="0" ref="L7:L38">SUM(B7:K7)</f>
        <v>450</v>
      </c>
      <c r="M7" s="15">
        <f aca="true" t="shared" si="1" ref="M7:M38">L7/10</f>
        <v>45</v>
      </c>
      <c r="N7" s="16">
        <v>45</v>
      </c>
      <c r="O7" s="17">
        <f aca="true" t="shared" si="2" ref="O7:O38">M7*100/N7</f>
        <v>100</v>
      </c>
    </row>
    <row r="8" spans="1:15" ht="12.75">
      <c r="A8" s="13" t="s">
        <v>41</v>
      </c>
      <c r="B8" s="2">
        <v>72</v>
      </c>
      <c r="C8" s="2">
        <v>21.8</v>
      </c>
      <c r="D8" s="2">
        <v>2.5</v>
      </c>
      <c r="E8" s="2">
        <v>59.3</v>
      </c>
      <c r="F8" s="2">
        <v>2.5</v>
      </c>
      <c r="G8" s="2"/>
      <c r="H8" s="2">
        <v>5</v>
      </c>
      <c r="I8" s="2">
        <v>2.5</v>
      </c>
      <c r="J8" s="2">
        <v>83.4</v>
      </c>
      <c r="K8" s="2">
        <v>3.75</v>
      </c>
      <c r="L8" s="14">
        <f t="shared" si="0"/>
        <v>252.75</v>
      </c>
      <c r="M8" s="15">
        <f t="shared" si="1"/>
        <v>25.275</v>
      </c>
      <c r="N8" s="16">
        <v>30</v>
      </c>
      <c r="O8" s="17">
        <f t="shared" si="2"/>
        <v>84.25</v>
      </c>
    </row>
    <row r="9" spans="1:15" ht="12.75">
      <c r="A9" s="13" t="s">
        <v>42</v>
      </c>
      <c r="B9" s="2"/>
      <c r="C9" s="2"/>
      <c r="D9" s="2"/>
      <c r="E9" s="2">
        <v>6</v>
      </c>
      <c r="F9" s="2"/>
      <c r="G9" s="2"/>
      <c r="H9" s="2"/>
      <c r="I9" s="2"/>
      <c r="J9" s="2"/>
      <c r="K9" s="2">
        <v>8</v>
      </c>
      <c r="L9" s="14">
        <f t="shared" si="0"/>
        <v>14</v>
      </c>
      <c r="M9" s="15">
        <f t="shared" si="1"/>
        <v>1.4</v>
      </c>
      <c r="N9" s="16">
        <v>1</v>
      </c>
      <c r="O9" s="17">
        <f t="shared" si="2"/>
        <v>140</v>
      </c>
    </row>
    <row r="10" spans="1:15" ht="12.75">
      <c r="A10" s="13" t="s">
        <v>43</v>
      </c>
      <c r="B10" s="2">
        <v>50</v>
      </c>
      <c r="C10" s="2"/>
      <c r="D10" s="2"/>
      <c r="E10" s="2">
        <v>20</v>
      </c>
      <c r="F10" s="2">
        <v>32</v>
      </c>
      <c r="G10" s="2"/>
      <c r="H10" s="2"/>
      <c r="I10" s="2"/>
      <c r="J10" s="2"/>
      <c r="K10" s="2"/>
      <c r="L10" s="14">
        <f t="shared" si="0"/>
        <v>102</v>
      </c>
      <c r="M10" s="15">
        <f t="shared" si="1"/>
        <v>10.2</v>
      </c>
      <c r="N10" s="16">
        <v>10</v>
      </c>
      <c r="O10" s="17">
        <f t="shared" si="2"/>
        <v>101.99999999999999</v>
      </c>
    </row>
    <row r="11" spans="1:15" ht="12.75">
      <c r="A11" s="18" t="s">
        <v>44</v>
      </c>
      <c r="B11" s="2"/>
      <c r="C11" s="2">
        <v>24.2</v>
      </c>
      <c r="D11" s="2">
        <v>32.2</v>
      </c>
      <c r="E11" s="2">
        <v>24.2</v>
      </c>
      <c r="F11" s="2">
        <v>70.4</v>
      </c>
      <c r="G11" s="2">
        <v>52</v>
      </c>
      <c r="H11" s="2">
        <v>29</v>
      </c>
      <c r="I11" s="2">
        <v>24.2</v>
      </c>
      <c r="J11" s="2">
        <v>30</v>
      </c>
      <c r="K11" s="2">
        <v>25</v>
      </c>
      <c r="L11" s="14">
        <f t="shared" si="0"/>
        <v>311.2</v>
      </c>
      <c r="M11" s="15">
        <f t="shared" si="1"/>
        <v>31.119999999999997</v>
      </c>
      <c r="N11" s="16">
        <v>35</v>
      </c>
      <c r="O11" s="17">
        <f t="shared" si="2"/>
        <v>88.9142857142857</v>
      </c>
    </row>
    <row r="12" spans="1:15" ht="12.75">
      <c r="A12" s="13" t="s">
        <v>45</v>
      </c>
      <c r="B12" s="2">
        <v>20</v>
      </c>
      <c r="C12" s="2">
        <v>10</v>
      </c>
      <c r="D12" s="2"/>
      <c r="E12" s="2"/>
      <c r="F12" s="2"/>
      <c r="G12" s="9"/>
      <c r="H12" s="2"/>
      <c r="I12" s="2"/>
      <c r="J12" s="2"/>
      <c r="K12" s="2"/>
      <c r="L12" s="14">
        <f t="shared" si="0"/>
        <v>30</v>
      </c>
      <c r="M12" s="15">
        <f t="shared" si="1"/>
        <v>3</v>
      </c>
      <c r="N12" s="16">
        <v>3</v>
      </c>
      <c r="O12" s="17">
        <f t="shared" si="2"/>
        <v>100</v>
      </c>
    </row>
    <row r="13" spans="1:15" ht="12.75">
      <c r="A13" s="13" t="s">
        <v>46</v>
      </c>
      <c r="B13" s="2">
        <v>147.9</v>
      </c>
      <c r="C13" s="2">
        <v>75</v>
      </c>
      <c r="D13" s="2"/>
      <c r="E13" s="2">
        <v>258.5</v>
      </c>
      <c r="F13" s="2"/>
      <c r="G13" s="2">
        <v>126.7</v>
      </c>
      <c r="H13" s="2">
        <v>241</v>
      </c>
      <c r="I13" s="2">
        <v>233</v>
      </c>
      <c r="J13" s="2">
        <v>120</v>
      </c>
      <c r="K13" s="2">
        <v>105.4</v>
      </c>
      <c r="L13" s="14">
        <f t="shared" si="0"/>
        <v>1307.5</v>
      </c>
      <c r="M13" s="15">
        <f t="shared" si="1"/>
        <v>130.75</v>
      </c>
      <c r="N13" s="16">
        <v>120</v>
      </c>
      <c r="O13" s="17">
        <f t="shared" si="2"/>
        <v>108.95833333333333</v>
      </c>
    </row>
    <row r="14" spans="1:15" ht="12.75">
      <c r="A14" s="13" t="s">
        <v>47</v>
      </c>
      <c r="B14" s="2">
        <v>90.2</v>
      </c>
      <c r="C14" s="2">
        <v>246.5</v>
      </c>
      <c r="D14" s="2">
        <v>139</v>
      </c>
      <c r="E14" s="2">
        <v>94.3</v>
      </c>
      <c r="F14" s="2">
        <v>63</v>
      </c>
      <c r="G14" s="2">
        <v>227.5</v>
      </c>
      <c r="H14" s="2">
        <v>79.6</v>
      </c>
      <c r="I14" s="2">
        <v>195.4</v>
      </c>
      <c r="J14" s="2">
        <v>109.6</v>
      </c>
      <c r="K14" s="2">
        <v>114</v>
      </c>
      <c r="L14" s="14">
        <f t="shared" si="0"/>
        <v>1359.1</v>
      </c>
      <c r="M14" s="15">
        <f t="shared" si="1"/>
        <v>135.91</v>
      </c>
      <c r="N14" s="16">
        <v>150</v>
      </c>
      <c r="O14" s="17">
        <f t="shared" si="2"/>
        <v>90.60666666666667</v>
      </c>
    </row>
    <row r="15" spans="1:15" ht="12.75">
      <c r="A15" s="19" t="s">
        <v>48</v>
      </c>
      <c r="B15" s="2"/>
      <c r="C15" s="2">
        <v>3.6</v>
      </c>
      <c r="D15" s="2">
        <v>5</v>
      </c>
      <c r="E15" s="2">
        <v>8.4</v>
      </c>
      <c r="F15" s="2"/>
      <c r="G15" s="2">
        <v>4.5</v>
      </c>
      <c r="H15" s="2"/>
      <c r="I15" s="2">
        <v>5</v>
      </c>
      <c r="J15" s="2">
        <v>2.9</v>
      </c>
      <c r="K15" s="2"/>
      <c r="L15" s="14">
        <f t="shared" si="0"/>
        <v>29.4</v>
      </c>
      <c r="M15" s="15">
        <f t="shared" si="1"/>
        <v>2.94</v>
      </c>
      <c r="N15" s="16">
        <v>3</v>
      </c>
      <c r="O15" s="17">
        <f t="shared" si="2"/>
        <v>98</v>
      </c>
    </row>
    <row r="16" spans="1:15" ht="12.75">
      <c r="A16" s="13" t="s">
        <v>24</v>
      </c>
      <c r="B16" s="3"/>
      <c r="C16" s="2">
        <v>100</v>
      </c>
      <c r="D16" s="2">
        <v>100</v>
      </c>
      <c r="E16" s="2">
        <v>100</v>
      </c>
      <c r="F16" s="2">
        <v>103.3</v>
      </c>
      <c r="G16" s="2">
        <v>100</v>
      </c>
      <c r="H16" s="2">
        <v>100</v>
      </c>
      <c r="I16" s="2"/>
      <c r="J16" s="2">
        <v>200</v>
      </c>
      <c r="K16" s="2">
        <v>150</v>
      </c>
      <c r="L16" s="14">
        <f t="shared" si="0"/>
        <v>953.3</v>
      </c>
      <c r="M16" s="15">
        <f t="shared" si="1"/>
        <v>95.33</v>
      </c>
      <c r="N16" s="16">
        <v>160</v>
      </c>
      <c r="O16" s="17">
        <f t="shared" si="2"/>
        <v>59.58125</v>
      </c>
    </row>
    <row r="17" spans="1:15" ht="12.75">
      <c r="A17" s="13" t="s">
        <v>49</v>
      </c>
      <c r="B17" s="2">
        <v>20</v>
      </c>
      <c r="C17" s="2"/>
      <c r="D17" s="2"/>
      <c r="E17" s="2"/>
      <c r="F17" s="2"/>
      <c r="G17" s="2"/>
      <c r="H17" s="2"/>
      <c r="I17" s="2"/>
      <c r="J17" s="2">
        <v>20</v>
      </c>
      <c r="K17" s="2"/>
      <c r="L17" s="14">
        <f t="shared" si="0"/>
        <v>40</v>
      </c>
      <c r="M17" s="15">
        <f t="shared" si="1"/>
        <v>4</v>
      </c>
      <c r="N17" s="16">
        <v>3</v>
      </c>
      <c r="O17" s="17">
        <f t="shared" si="2"/>
        <v>133.33333333333334</v>
      </c>
    </row>
    <row r="18" spans="1:15" ht="12.75">
      <c r="A18" s="13" t="s">
        <v>50</v>
      </c>
      <c r="B18" s="101">
        <v>200</v>
      </c>
      <c r="C18" s="2">
        <v>200</v>
      </c>
      <c r="D18" s="2"/>
      <c r="E18" s="2">
        <v>200</v>
      </c>
      <c r="F18" s="2"/>
      <c r="G18" s="2">
        <v>200</v>
      </c>
      <c r="H18" s="2"/>
      <c r="I18" s="2"/>
      <c r="J18" s="2">
        <v>200</v>
      </c>
      <c r="K18" s="2"/>
      <c r="L18" s="14">
        <f t="shared" si="0"/>
        <v>1000</v>
      </c>
      <c r="M18" s="15">
        <f t="shared" si="1"/>
        <v>100</v>
      </c>
      <c r="N18" s="16">
        <v>100</v>
      </c>
      <c r="O18" s="17">
        <f t="shared" si="2"/>
        <v>100</v>
      </c>
    </row>
    <row r="19" spans="1:15" ht="12.75">
      <c r="A19" s="13" t="s">
        <v>155</v>
      </c>
      <c r="B19" s="3">
        <v>33</v>
      </c>
      <c r="C19" s="2">
        <v>52</v>
      </c>
      <c r="D19" s="2"/>
      <c r="E19" s="2">
        <v>111</v>
      </c>
      <c r="G19" s="2">
        <v>83</v>
      </c>
      <c r="H19" s="2"/>
      <c r="I19" s="2">
        <v>111</v>
      </c>
      <c r="J19" s="2"/>
      <c r="K19" s="2">
        <v>56</v>
      </c>
      <c r="L19" s="14">
        <f>SUM(B19:K19)</f>
        <v>446</v>
      </c>
      <c r="M19" s="15">
        <f t="shared" si="1"/>
        <v>44.6</v>
      </c>
      <c r="N19" s="16">
        <v>50</v>
      </c>
      <c r="O19" s="17">
        <f t="shared" si="2"/>
        <v>89.2</v>
      </c>
    </row>
    <row r="20" spans="1:15" ht="12.75">
      <c r="A20" s="13" t="s">
        <v>156</v>
      </c>
      <c r="B20" s="2"/>
      <c r="C20" s="2"/>
      <c r="D20" s="2">
        <v>69</v>
      </c>
      <c r="E20" s="2"/>
      <c r="F20" s="2">
        <v>52</v>
      </c>
      <c r="G20" s="2"/>
      <c r="H20" s="2"/>
      <c r="I20" s="2"/>
      <c r="J20" s="2">
        <v>86</v>
      </c>
      <c r="K20" s="2"/>
      <c r="L20" s="14">
        <f t="shared" si="0"/>
        <v>207</v>
      </c>
      <c r="M20" s="15">
        <f t="shared" si="1"/>
        <v>20.7</v>
      </c>
      <c r="N20" s="16">
        <v>25</v>
      </c>
      <c r="O20" s="17">
        <f t="shared" si="2"/>
        <v>82.8</v>
      </c>
    </row>
    <row r="21" spans="1:15" ht="12.75">
      <c r="A21" s="20" t="s">
        <v>51</v>
      </c>
      <c r="B21" s="2">
        <v>60</v>
      </c>
      <c r="C21" s="2"/>
      <c r="D21" s="2"/>
      <c r="E21" s="2"/>
      <c r="F21" s="2"/>
      <c r="G21" s="2"/>
      <c r="H21" s="2"/>
      <c r="I21" s="2"/>
      <c r="J21" s="2">
        <v>20</v>
      </c>
      <c r="K21" s="2"/>
      <c r="L21" s="14">
        <f t="shared" si="0"/>
        <v>80</v>
      </c>
      <c r="M21" s="15">
        <f t="shared" si="1"/>
        <v>8</v>
      </c>
      <c r="N21" s="16">
        <v>10</v>
      </c>
      <c r="O21" s="17">
        <f t="shared" si="2"/>
        <v>80</v>
      </c>
    </row>
    <row r="22" spans="1:15" ht="12.75">
      <c r="A22" s="13" t="s">
        <v>52</v>
      </c>
      <c r="B22" s="4">
        <v>228</v>
      </c>
      <c r="C22" s="4">
        <v>50</v>
      </c>
      <c r="D22" s="4">
        <v>80</v>
      </c>
      <c r="E22" s="2">
        <v>278</v>
      </c>
      <c r="F22" s="2">
        <v>300</v>
      </c>
      <c r="G22" s="2">
        <v>150</v>
      </c>
      <c r="H22" s="2">
        <v>128</v>
      </c>
      <c r="I22" s="2">
        <v>228</v>
      </c>
      <c r="J22" s="2">
        <v>320</v>
      </c>
      <c r="K22" s="2">
        <v>78</v>
      </c>
      <c r="L22" s="14">
        <f t="shared" si="0"/>
        <v>1840</v>
      </c>
      <c r="M22" s="15">
        <f t="shared" si="1"/>
        <v>184</v>
      </c>
      <c r="N22" s="16">
        <v>180</v>
      </c>
      <c r="O22" s="17">
        <f t="shared" si="2"/>
        <v>102.22222222222223</v>
      </c>
    </row>
    <row r="23" spans="1:15" ht="12.75">
      <c r="A23" s="13" t="s">
        <v>53</v>
      </c>
      <c r="B23" s="4">
        <v>18</v>
      </c>
      <c r="C23" s="4">
        <v>12</v>
      </c>
      <c r="D23" s="4">
        <v>25</v>
      </c>
      <c r="E23" s="4">
        <v>25</v>
      </c>
      <c r="F23" s="4">
        <v>9</v>
      </c>
      <c r="G23" s="4">
        <v>5.2</v>
      </c>
      <c r="H23" s="4">
        <v>16.6</v>
      </c>
      <c r="I23" s="4">
        <v>23</v>
      </c>
      <c r="J23" s="4">
        <v>6</v>
      </c>
      <c r="K23" s="4"/>
      <c r="L23" s="14">
        <f t="shared" si="0"/>
        <v>139.8</v>
      </c>
      <c r="M23" s="15">
        <f t="shared" si="1"/>
        <v>13.98</v>
      </c>
      <c r="N23" s="16">
        <v>14</v>
      </c>
      <c r="O23" s="17">
        <f t="shared" si="2"/>
        <v>99.85714285714286</v>
      </c>
    </row>
    <row r="24" spans="1:15" ht="12.75">
      <c r="A24" s="13" t="s">
        <v>54</v>
      </c>
      <c r="B24" s="2"/>
      <c r="C24" s="2">
        <v>90</v>
      </c>
      <c r="D24" s="2"/>
      <c r="E24" s="2"/>
      <c r="F24" s="2">
        <v>135</v>
      </c>
      <c r="G24" s="2"/>
      <c r="H24" s="2">
        <v>90</v>
      </c>
      <c r="I24" s="2"/>
      <c r="J24" s="2"/>
      <c r="K24" s="2"/>
      <c r="L24" s="14">
        <f t="shared" si="0"/>
        <v>315</v>
      </c>
      <c r="M24" s="15">
        <f t="shared" si="1"/>
        <v>31.5</v>
      </c>
      <c r="N24" s="16">
        <v>32</v>
      </c>
      <c r="O24" s="17">
        <f t="shared" si="2"/>
        <v>98.4375</v>
      </c>
    </row>
    <row r="25" spans="1:15" ht="12.75">
      <c r="A25" s="13" t="s">
        <v>55</v>
      </c>
      <c r="B25" s="2">
        <v>20</v>
      </c>
      <c r="C25" s="2">
        <v>20</v>
      </c>
      <c r="D25" s="2">
        <v>5</v>
      </c>
      <c r="E25" s="2"/>
      <c r="F25" s="2"/>
      <c r="G25" s="2">
        <v>5</v>
      </c>
      <c r="H25" s="2">
        <v>20</v>
      </c>
      <c r="I25" s="2">
        <v>15</v>
      </c>
      <c r="J25" s="2">
        <v>15</v>
      </c>
      <c r="K25" s="2">
        <v>17.5</v>
      </c>
      <c r="L25" s="14">
        <f t="shared" si="0"/>
        <v>117.5</v>
      </c>
      <c r="M25" s="15">
        <f t="shared" si="1"/>
        <v>11.75</v>
      </c>
      <c r="N25" s="16">
        <v>13</v>
      </c>
      <c r="O25" s="17">
        <f t="shared" si="2"/>
        <v>90.38461538461539</v>
      </c>
    </row>
    <row r="26" spans="1:15" ht="12.75">
      <c r="A26" s="13" t="s">
        <v>56</v>
      </c>
      <c r="B26" s="2">
        <v>32</v>
      </c>
      <c r="C26" s="2"/>
      <c r="D26" s="2">
        <v>15</v>
      </c>
      <c r="E26" s="2"/>
      <c r="F26" s="2">
        <v>8</v>
      </c>
      <c r="G26" s="2">
        <v>35</v>
      </c>
      <c r="H26" s="2"/>
      <c r="I26" s="2">
        <v>28</v>
      </c>
      <c r="J26" s="2"/>
      <c r="K26" s="2">
        <v>22</v>
      </c>
      <c r="L26" s="14">
        <f t="shared" si="0"/>
        <v>140</v>
      </c>
      <c r="M26" s="15">
        <f t="shared" si="1"/>
        <v>14</v>
      </c>
      <c r="N26" s="16">
        <v>15</v>
      </c>
      <c r="O26" s="17">
        <f t="shared" si="2"/>
        <v>93.33333333333333</v>
      </c>
    </row>
    <row r="27" spans="1:15" ht="12.75">
      <c r="A27" s="13" t="s">
        <v>57</v>
      </c>
      <c r="B27" s="2">
        <v>2</v>
      </c>
      <c r="C27" s="2">
        <v>21</v>
      </c>
      <c r="D27" s="2">
        <v>80</v>
      </c>
      <c r="E27" s="2"/>
      <c r="F27" s="2">
        <v>5.8</v>
      </c>
      <c r="G27" s="2">
        <v>12</v>
      </c>
      <c r="H27" s="2"/>
      <c r="I27" s="2">
        <v>52</v>
      </c>
      <c r="J27" s="2">
        <v>19</v>
      </c>
      <c r="K27" s="2">
        <v>50</v>
      </c>
      <c r="L27" s="14">
        <f t="shared" si="0"/>
        <v>241.8</v>
      </c>
      <c r="M27" s="15">
        <f t="shared" si="1"/>
        <v>24.18</v>
      </c>
      <c r="N27" s="16">
        <v>30</v>
      </c>
      <c r="O27" s="17">
        <f t="shared" si="2"/>
        <v>80.6</v>
      </c>
    </row>
    <row r="28" spans="1:15" ht="12.75">
      <c r="A28" s="13" t="s">
        <v>58</v>
      </c>
      <c r="B28" s="2">
        <v>53</v>
      </c>
      <c r="C28" s="2"/>
      <c r="D28" s="2"/>
      <c r="E28" s="2"/>
      <c r="F28" s="2"/>
      <c r="G28" s="2">
        <v>91</v>
      </c>
      <c r="H28" s="2"/>
      <c r="I28" s="2"/>
      <c r="J28" s="2"/>
      <c r="K28" s="2">
        <v>89</v>
      </c>
      <c r="L28" s="14">
        <f t="shared" si="0"/>
        <v>233</v>
      </c>
      <c r="M28" s="15">
        <f t="shared" si="1"/>
        <v>23.3</v>
      </c>
      <c r="N28" s="16">
        <v>25</v>
      </c>
      <c r="O28" s="17">
        <f t="shared" si="2"/>
        <v>93.2</v>
      </c>
    </row>
    <row r="29" spans="1:15" ht="12.75">
      <c r="A29" s="13" t="s">
        <v>59</v>
      </c>
      <c r="B29" s="2">
        <v>9.5</v>
      </c>
      <c r="C29" s="2">
        <v>25</v>
      </c>
      <c r="D29" s="2">
        <v>13</v>
      </c>
      <c r="E29" s="2">
        <v>7</v>
      </c>
      <c r="F29" s="2">
        <v>4.5</v>
      </c>
      <c r="G29" s="2">
        <v>14.5</v>
      </c>
      <c r="H29" s="2">
        <v>14</v>
      </c>
      <c r="I29" s="2">
        <v>7</v>
      </c>
      <c r="J29" s="2">
        <v>4</v>
      </c>
      <c r="K29" s="2">
        <v>15</v>
      </c>
      <c r="L29" s="14">
        <f t="shared" si="0"/>
        <v>113.5</v>
      </c>
      <c r="M29" s="15">
        <f t="shared" si="1"/>
        <v>11.35</v>
      </c>
      <c r="N29" s="16">
        <v>12</v>
      </c>
      <c r="O29" s="17">
        <f t="shared" si="2"/>
        <v>94.58333333333333</v>
      </c>
    </row>
    <row r="30" spans="1:15" ht="12.75">
      <c r="A30" s="21" t="s">
        <v>60</v>
      </c>
      <c r="B30" s="2">
        <v>27</v>
      </c>
      <c r="C30" s="2">
        <v>64.5</v>
      </c>
      <c r="D30" s="2">
        <v>48</v>
      </c>
      <c r="E30" s="2">
        <v>38</v>
      </c>
      <c r="F30" s="2">
        <v>39</v>
      </c>
      <c r="G30" s="2">
        <v>20</v>
      </c>
      <c r="H30" s="2">
        <v>25</v>
      </c>
      <c r="I30" s="2">
        <v>15</v>
      </c>
      <c r="J30" s="2">
        <v>23.5</v>
      </c>
      <c r="K30" s="2">
        <v>30</v>
      </c>
      <c r="L30" s="14">
        <f t="shared" si="0"/>
        <v>330</v>
      </c>
      <c r="M30" s="15">
        <f t="shared" si="1"/>
        <v>33</v>
      </c>
      <c r="N30" s="22">
        <v>29</v>
      </c>
      <c r="O30" s="17">
        <f t="shared" si="2"/>
        <v>113.79310344827586</v>
      </c>
    </row>
    <row r="31" spans="1:15" ht="12.75">
      <c r="A31" s="23" t="s">
        <v>61</v>
      </c>
      <c r="B31" s="2"/>
      <c r="C31" s="2">
        <v>30</v>
      </c>
      <c r="D31" s="2"/>
      <c r="E31" s="2">
        <v>10</v>
      </c>
      <c r="F31" s="2">
        <v>50</v>
      </c>
      <c r="G31" s="2"/>
      <c r="H31" s="2">
        <v>50</v>
      </c>
      <c r="I31" s="2">
        <v>25</v>
      </c>
      <c r="J31" s="2"/>
      <c r="K31" s="2">
        <v>31</v>
      </c>
      <c r="L31" s="14">
        <f t="shared" si="0"/>
        <v>196</v>
      </c>
      <c r="M31" s="15">
        <f t="shared" si="1"/>
        <v>19.6</v>
      </c>
      <c r="N31" s="16">
        <v>20</v>
      </c>
      <c r="O31" s="17">
        <f t="shared" si="2"/>
        <v>98.00000000000001</v>
      </c>
    </row>
    <row r="32" spans="1:15" ht="12.75">
      <c r="A32" s="19" t="s">
        <v>62</v>
      </c>
      <c r="B32" s="2">
        <v>3</v>
      </c>
      <c r="C32" s="5"/>
      <c r="D32" s="2">
        <v>2.4</v>
      </c>
      <c r="E32" s="2">
        <v>2</v>
      </c>
      <c r="F32" s="2"/>
      <c r="G32" s="2"/>
      <c r="H32" s="2">
        <v>2</v>
      </c>
      <c r="I32" s="2"/>
      <c r="J32" s="2">
        <v>1.6</v>
      </c>
      <c r="K32" s="2"/>
      <c r="L32" s="14">
        <f t="shared" si="0"/>
        <v>11</v>
      </c>
      <c r="M32" s="15">
        <f t="shared" si="1"/>
        <v>1.1</v>
      </c>
      <c r="N32" s="16">
        <v>1</v>
      </c>
      <c r="O32" s="17">
        <f t="shared" si="2"/>
        <v>110.00000000000001</v>
      </c>
    </row>
    <row r="33" spans="1:15" ht="12.75">
      <c r="A33" s="13" t="s">
        <v>63</v>
      </c>
      <c r="B33" s="6">
        <v>1</v>
      </c>
      <c r="C33" s="6">
        <v>1</v>
      </c>
      <c r="D33" s="6">
        <v>1</v>
      </c>
      <c r="E33" s="6"/>
      <c r="F33" s="6"/>
      <c r="G33" s="6"/>
      <c r="H33" s="6">
        <v>1</v>
      </c>
      <c r="I33" s="6">
        <v>1</v>
      </c>
      <c r="J33" s="6"/>
      <c r="K33" s="6">
        <v>1</v>
      </c>
      <c r="L33" s="14">
        <f t="shared" si="0"/>
        <v>6</v>
      </c>
      <c r="M33" s="15">
        <f t="shared" si="1"/>
        <v>0.6</v>
      </c>
      <c r="N33" s="16">
        <v>0.5</v>
      </c>
      <c r="O33" s="17">
        <f t="shared" si="2"/>
        <v>120</v>
      </c>
    </row>
    <row r="34" spans="1:15" ht="12.75">
      <c r="A34" s="18" t="s">
        <v>64</v>
      </c>
      <c r="B34" s="2"/>
      <c r="C34" s="2">
        <v>4</v>
      </c>
      <c r="D34" s="2"/>
      <c r="E34" s="2">
        <v>4</v>
      </c>
      <c r="F34" s="2"/>
      <c r="G34" s="2">
        <v>4</v>
      </c>
      <c r="H34" s="2"/>
      <c r="I34" s="2"/>
      <c r="J34" s="2">
        <v>4</v>
      </c>
      <c r="K34" s="2"/>
      <c r="L34" s="14">
        <f t="shared" si="0"/>
        <v>16</v>
      </c>
      <c r="M34" s="15">
        <f t="shared" si="1"/>
        <v>1.6</v>
      </c>
      <c r="N34" s="16">
        <v>1.6</v>
      </c>
      <c r="O34" s="17">
        <f t="shared" si="2"/>
        <v>100</v>
      </c>
    </row>
    <row r="35" spans="1:15" ht="12.75">
      <c r="A35" s="13" t="s">
        <v>65</v>
      </c>
      <c r="B35" s="4"/>
      <c r="C35" s="4"/>
      <c r="D35" s="4"/>
      <c r="E35" s="4"/>
      <c r="F35" s="4">
        <v>4</v>
      </c>
      <c r="G35" s="4"/>
      <c r="H35" s="4">
        <v>4</v>
      </c>
      <c r="I35" s="4"/>
      <c r="J35" s="4"/>
      <c r="K35" s="4"/>
      <c r="L35" s="14">
        <f t="shared" si="0"/>
        <v>8</v>
      </c>
      <c r="M35" s="15">
        <f t="shared" si="1"/>
        <v>0.8</v>
      </c>
      <c r="N35" s="16">
        <v>0.8</v>
      </c>
      <c r="O35" s="17">
        <f t="shared" si="2"/>
        <v>100</v>
      </c>
    </row>
    <row r="36" spans="1:15" ht="12.75">
      <c r="A36" s="13" t="s">
        <v>66</v>
      </c>
      <c r="B36" s="4">
        <v>3</v>
      </c>
      <c r="C36" s="4">
        <v>2.5</v>
      </c>
      <c r="D36" s="4">
        <v>4</v>
      </c>
      <c r="E36" s="4">
        <v>2.8</v>
      </c>
      <c r="F36" s="4">
        <v>3.1</v>
      </c>
      <c r="G36" s="4">
        <v>2</v>
      </c>
      <c r="H36" s="4">
        <v>4</v>
      </c>
      <c r="I36" s="4">
        <v>2.2</v>
      </c>
      <c r="J36" s="4">
        <v>3</v>
      </c>
      <c r="K36" s="4">
        <v>3</v>
      </c>
      <c r="L36" s="14">
        <f t="shared" si="0"/>
        <v>29.599999999999998</v>
      </c>
      <c r="M36" s="15">
        <f t="shared" si="1"/>
        <v>2.96</v>
      </c>
      <c r="N36" s="16">
        <v>3</v>
      </c>
      <c r="O36" s="17">
        <f t="shared" si="2"/>
        <v>98.66666666666667</v>
      </c>
    </row>
    <row r="37" spans="1:15" ht="12.75">
      <c r="A37" s="13" t="s">
        <v>67</v>
      </c>
      <c r="B37" s="7">
        <v>0</v>
      </c>
      <c r="C37" s="7">
        <v>1</v>
      </c>
      <c r="D37" s="7">
        <v>0.2</v>
      </c>
      <c r="E37" s="7">
        <v>0</v>
      </c>
      <c r="F37" s="7">
        <v>0.1</v>
      </c>
      <c r="G37" s="7"/>
      <c r="H37" s="7">
        <v>0</v>
      </c>
      <c r="I37" s="7"/>
      <c r="J37" s="7">
        <v>0</v>
      </c>
      <c r="K37" s="7">
        <v>0</v>
      </c>
      <c r="L37" s="14">
        <f t="shared" si="0"/>
        <v>1.3</v>
      </c>
      <c r="M37" s="15">
        <f t="shared" si="1"/>
        <v>0.13</v>
      </c>
      <c r="N37" s="16">
        <v>0.2</v>
      </c>
      <c r="O37" s="17">
        <f t="shared" si="2"/>
        <v>65</v>
      </c>
    </row>
    <row r="38" spans="1:15" ht="12.75">
      <c r="A38" s="13" t="s">
        <v>68</v>
      </c>
      <c r="B38" s="8">
        <v>50</v>
      </c>
      <c r="C38" s="8">
        <v>50</v>
      </c>
      <c r="D38" s="8">
        <v>50</v>
      </c>
      <c r="E38" s="8">
        <v>50</v>
      </c>
      <c r="F38" s="8">
        <v>50</v>
      </c>
      <c r="G38" s="8">
        <v>50</v>
      </c>
      <c r="H38" s="8">
        <v>50</v>
      </c>
      <c r="I38" s="8">
        <v>50</v>
      </c>
      <c r="J38" s="8">
        <v>50</v>
      </c>
      <c r="K38" s="8">
        <v>50</v>
      </c>
      <c r="L38" s="14">
        <f t="shared" si="0"/>
        <v>500</v>
      </c>
      <c r="M38" s="15">
        <f t="shared" si="1"/>
        <v>50</v>
      </c>
      <c r="N38" s="16">
        <v>50</v>
      </c>
      <c r="O38" s="17">
        <f t="shared" si="2"/>
        <v>100</v>
      </c>
    </row>
    <row r="39" spans="1:15" ht="12.75">
      <c r="A39" s="10"/>
      <c r="B39" s="24"/>
      <c r="C39" s="10"/>
      <c r="D39" s="10"/>
      <c r="E39" s="10"/>
      <c r="F39" s="10"/>
      <c r="G39" s="10"/>
      <c r="H39" s="10"/>
      <c r="I39" s="10"/>
      <c r="J39" s="10"/>
      <c r="K39" s="10"/>
      <c r="L39" s="25"/>
      <c r="M39" s="25"/>
      <c r="N39" s="26"/>
      <c r="O39" s="17">
        <f>AVERAGE(O6:O38)</f>
        <v>97.46429655433964</v>
      </c>
    </row>
    <row r="40" spans="1:15" ht="12.75">
      <c r="A40" s="27"/>
      <c r="B40" s="2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8"/>
    </row>
    <row r="41" spans="1:1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0"/>
    </row>
    <row r="42" spans="1:15" ht="15.75">
      <c r="A42" s="145" t="s">
        <v>172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1"/>
      <c r="M42" s="11"/>
      <c r="N42" s="10"/>
      <c r="O42" s="10"/>
    </row>
    <row r="43" spans="1:15" ht="12.75">
      <c r="A43" s="132" t="s">
        <v>36</v>
      </c>
      <c r="B43" s="135" t="s">
        <v>37</v>
      </c>
      <c r="C43" s="136"/>
      <c r="D43" s="136"/>
      <c r="E43" s="136"/>
      <c r="F43" s="136"/>
      <c r="G43" s="136"/>
      <c r="H43" s="136"/>
      <c r="I43" s="136"/>
      <c r="J43" s="136"/>
      <c r="K43" s="137"/>
      <c r="L43" s="132" t="s">
        <v>70</v>
      </c>
      <c r="M43" s="138" t="s">
        <v>69</v>
      </c>
      <c r="N43" s="132" t="s">
        <v>38</v>
      </c>
      <c r="O43" s="132" t="s">
        <v>39</v>
      </c>
    </row>
    <row r="44" spans="1:15" ht="12.75">
      <c r="A44" s="133"/>
      <c r="B44" s="12">
        <v>1</v>
      </c>
      <c r="C44" s="12">
        <v>2</v>
      </c>
      <c r="D44" s="12">
        <v>3</v>
      </c>
      <c r="E44" s="12">
        <v>4</v>
      </c>
      <c r="F44" s="12">
        <v>5</v>
      </c>
      <c r="G44" s="12">
        <v>6</v>
      </c>
      <c r="H44" s="12">
        <v>7</v>
      </c>
      <c r="I44" s="12">
        <v>8</v>
      </c>
      <c r="J44" s="12">
        <v>9</v>
      </c>
      <c r="K44" s="12">
        <v>10</v>
      </c>
      <c r="L44" s="133"/>
      <c r="M44" s="139"/>
      <c r="N44" s="133"/>
      <c r="O44" s="133"/>
    </row>
    <row r="45" spans="1:15" ht="12.75">
      <c r="A45" s="134"/>
      <c r="B45" s="141" t="s">
        <v>40</v>
      </c>
      <c r="C45" s="142"/>
      <c r="D45" s="142"/>
      <c r="E45" s="142"/>
      <c r="F45" s="142"/>
      <c r="G45" s="142"/>
      <c r="H45" s="142"/>
      <c r="I45" s="142"/>
      <c r="J45" s="142"/>
      <c r="K45" s="143"/>
      <c r="L45" s="133"/>
      <c r="M45" s="140"/>
      <c r="N45" s="134"/>
      <c r="O45" s="134"/>
    </row>
    <row r="46" spans="1:15" ht="12.75">
      <c r="A46" s="13" t="s">
        <v>17</v>
      </c>
      <c r="B46" s="2">
        <v>71</v>
      </c>
      <c r="C46" s="2">
        <v>85</v>
      </c>
      <c r="D46" s="2">
        <v>50</v>
      </c>
      <c r="E46" s="2">
        <v>65</v>
      </c>
      <c r="F46" s="2">
        <v>70</v>
      </c>
      <c r="G46" s="2">
        <v>80</v>
      </c>
      <c r="H46" s="2">
        <v>56</v>
      </c>
      <c r="I46" s="2">
        <v>90</v>
      </c>
      <c r="J46" s="2">
        <v>50</v>
      </c>
      <c r="K46" s="2">
        <v>25</v>
      </c>
      <c r="L46" s="14">
        <f>SUM(B46:K46)</f>
        <v>642</v>
      </c>
      <c r="M46" s="15">
        <f>L46/10</f>
        <v>64.2</v>
      </c>
      <c r="N46" s="29">
        <v>90</v>
      </c>
      <c r="O46" s="17">
        <f>M46*100/N46</f>
        <v>71.33333333333333</v>
      </c>
    </row>
    <row r="47" spans="1:15" ht="12.75">
      <c r="A47" s="13" t="s">
        <v>13</v>
      </c>
      <c r="B47" s="2">
        <v>80</v>
      </c>
      <c r="C47" s="2">
        <v>50</v>
      </c>
      <c r="D47" s="2">
        <v>90</v>
      </c>
      <c r="E47" s="2">
        <v>50</v>
      </c>
      <c r="F47" s="2">
        <v>50</v>
      </c>
      <c r="G47" s="2">
        <v>50</v>
      </c>
      <c r="H47" s="2">
        <v>50</v>
      </c>
      <c r="I47" s="2">
        <v>40</v>
      </c>
      <c r="J47" s="2">
        <v>50</v>
      </c>
      <c r="K47" s="2">
        <v>50</v>
      </c>
      <c r="L47" s="14">
        <f aca="true" t="shared" si="3" ref="L47:L78">SUM(B47:K47)</f>
        <v>560</v>
      </c>
      <c r="M47" s="15">
        <f aca="true" t="shared" si="4" ref="M47:M78">L47/10</f>
        <v>56</v>
      </c>
      <c r="N47" s="29">
        <v>80</v>
      </c>
      <c r="O47" s="30">
        <f aca="true" t="shared" si="5" ref="O47:O78">M47*100/N47</f>
        <v>70</v>
      </c>
    </row>
    <row r="48" spans="1:15" ht="12.75">
      <c r="A48" s="13" t="s">
        <v>41</v>
      </c>
      <c r="B48" s="2">
        <v>74.3</v>
      </c>
      <c r="C48" s="2">
        <v>42</v>
      </c>
      <c r="D48" s="2">
        <v>62.5</v>
      </c>
      <c r="E48" s="2">
        <v>3</v>
      </c>
      <c r="F48" s="2"/>
      <c r="G48" s="2">
        <v>2</v>
      </c>
      <c r="H48" s="2">
        <v>15</v>
      </c>
      <c r="I48" s="2"/>
      <c r="J48" s="2">
        <v>12</v>
      </c>
      <c r="K48" s="2">
        <v>59.85</v>
      </c>
      <c r="L48" s="14">
        <f t="shared" si="3"/>
        <v>270.65000000000003</v>
      </c>
      <c r="M48" s="15">
        <f t="shared" si="4"/>
        <v>27.065000000000005</v>
      </c>
      <c r="N48" s="29">
        <v>30</v>
      </c>
      <c r="O48" s="30">
        <f t="shared" si="5"/>
        <v>90.21666666666668</v>
      </c>
    </row>
    <row r="49" spans="1:15" ht="12.75">
      <c r="A49" s="13" t="s">
        <v>42</v>
      </c>
      <c r="B49" s="2"/>
      <c r="C49" s="2"/>
      <c r="D49" s="2"/>
      <c r="E49" s="2">
        <v>6</v>
      </c>
      <c r="F49" s="2"/>
      <c r="G49" s="2"/>
      <c r="H49" s="2"/>
      <c r="I49" s="2"/>
      <c r="J49" s="2"/>
      <c r="K49" s="2">
        <v>8</v>
      </c>
      <c r="L49" s="14">
        <f t="shared" si="3"/>
        <v>14</v>
      </c>
      <c r="M49" s="15">
        <f t="shared" si="4"/>
        <v>1.4</v>
      </c>
      <c r="N49" s="29">
        <v>1</v>
      </c>
      <c r="O49" s="30">
        <f t="shared" si="5"/>
        <v>140</v>
      </c>
    </row>
    <row r="50" spans="1:15" ht="12.75">
      <c r="A50" s="13" t="s">
        <v>43</v>
      </c>
      <c r="B50" s="2">
        <v>50</v>
      </c>
      <c r="C50" s="2"/>
      <c r="D50" s="2"/>
      <c r="E50" s="2"/>
      <c r="F50" s="2">
        <v>20</v>
      </c>
      <c r="G50" s="2"/>
      <c r="H50" s="2"/>
      <c r="I50" s="2"/>
      <c r="J50" s="2"/>
      <c r="K50" s="2"/>
      <c r="L50" s="14">
        <f t="shared" si="3"/>
        <v>70</v>
      </c>
      <c r="M50" s="15">
        <f t="shared" si="4"/>
        <v>7</v>
      </c>
      <c r="N50" s="29">
        <v>10</v>
      </c>
      <c r="O50" s="30">
        <f t="shared" si="5"/>
        <v>70</v>
      </c>
    </row>
    <row r="51" spans="1:15" ht="12.75">
      <c r="A51" s="18" t="s">
        <v>44</v>
      </c>
      <c r="B51" s="2"/>
      <c r="C51" s="2">
        <v>36.3</v>
      </c>
      <c r="D51" s="2"/>
      <c r="E51" s="2">
        <v>73.9</v>
      </c>
      <c r="F51" s="2">
        <v>23</v>
      </c>
      <c r="G51" s="2">
        <v>42</v>
      </c>
      <c r="H51" s="2">
        <v>19</v>
      </c>
      <c r="I51" s="2">
        <v>48</v>
      </c>
      <c r="J51" s="2">
        <v>38</v>
      </c>
      <c r="K51" s="2">
        <v>32</v>
      </c>
      <c r="L51" s="14">
        <f t="shared" si="3"/>
        <v>312.2</v>
      </c>
      <c r="M51" s="15">
        <f t="shared" si="4"/>
        <v>31.22</v>
      </c>
      <c r="N51" s="29">
        <v>40</v>
      </c>
      <c r="O51" s="30">
        <f t="shared" si="5"/>
        <v>78.05</v>
      </c>
    </row>
    <row r="52" spans="1:15" ht="12.75">
      <c r="A52" s="13" t="s">
        <v>45</v>
      </c>
      <c r="B52" s="2">
        <v>35</v>
      </c>
      <c r="C52" s="2"/>
      <c r="D52" s="2"/>
      <c r="E52" s="2"/>
      <c r="F52" s="2"/>
      <c r="G52" s="2"/>
      <c r="H52" s="2"/>
      <c r="I52" s="2"/>
      <c r="J52" s="2"/>
      <c r="K52" s="2"/>
      <c r="L52" s="14">
        <f t="shared" si="3"/>
        <v>35</v>
      </c>
      <c r="M52" s="15">
        <f t="shared" si="4"/>
        <v>3.5</v>
      </c>
      <c r="N52" s="29">
        <v>3</v>
      </c>
      <c r="O52" s="30">
        <f t="shared" si="5"/>
        <v>116.66666666666667</v>
      </c>
    </row>
    <row r="53" spans="1:15" ht="12.75">
      <c r="A53" s="13" t="s">
        <v>46</v>
      </c>
      <c r="B53" s="2">
        <v>128.3</v>
      </c>
      <c r="C53" s="2">
        <v>7.5</v>
      </c>
      <c r="D53" s="2">
        <v>128.3</v>
      </c>
      <c r="E53" s="2">
        <v>112</v>
      </c>
      <c r="F53" s="2">
        <v>128.3</v>
      </c>
      <c r="G53" s="2">
        <v>112.3</v>
      </c>
      <c r="H53" s="2">
        <v>208.3</v>
      </c>
      <c r="I53" s="2">
        <v>210</v>
      </c>
      <c r="J53" s="2">
        <v>108</v>
      </c>
      <c r="K53" s="2">
        <v>203.3</v>
      </c>
      <c r="L53" s="14">
        <f t="shared" si="3"/>
        <v>1346.3</v>
      </c>
      <c r="M53" s="15">
        <f t="shared" si="4"/>
        <v>134.63</v>
      </c>
      <c r="N53" s="29">
        <v>140</v>
      </c>
      <c r="O53" s="30">
        <f t="shared" si="5"/>
        <v>96.16428571428571</v>
      </c>
    </row>
    <row r="54" spans="1:15" ht="12.75">
      <c r="A54" s="13" t="s">
        <v>47</v>
      </c>
      <c r="B54" s="2">
        <v>107</v>
      </c>
      <c r="C54" s="2">
        <v>279.2</v>
      </c>
      <c r="D54" s="2">
        <v>192</v>
      </c>
      <c r="E54" s="2">
        <v>97.5</v>
      </c>
      <c r="F54" s="2">
        <v>100</v>
      </c>
      <c r="G54" s="2">
        <v>151.3</v>
      </c>
      <c r="H54" s="2">
        <v>148.7</v>
      </c>
      <c r="I54" s="2">
        <v>99</v>
      </c>
      <c r="J54" s="2">
        <v>400.5</v>
      </c>
      <c r="K54" s="2">
        <v>79</v>
      </c>
      <c r="L54" s="14">
        <f t="shared" si="3"/>
        <v>1654.2</v>
      </c>
      <c r="M54" s="15">
        <f t="shared" si="4"/>
        <v>165.42000000000002</v>
      </c>
      <c r="N54" s="29">
        <v>170</v>
      </c>
      <c r="O54" s="30">
        <f t="shared" si="5"/>
        <v>97.30588235294118</v>
      </c>
    </row>
    <row r="55" spans="1:15" ht="12.75">
      <c r="A55" s="19" t="s">
        <v>48</v>
      </c>
      <c r="B55" s="2"/>
      <c r="C55" s="2">
        <v>3.6</v>
      </c>
      <c r="D55" s="2">
        <v>5</v>
      </c>
      <c r="E55" s="2">
        <v>8.4</v>
      </c>
      <c r="F55" s="2"/>
      <c r="G55" s="2">
        <v>4.5</v>
      </c>
      <c r="H55" s="2"/>
      <c r="I55" s="2">
        <v>5</v>
      </c>
      <c r="J55" s="2"/>
      <c r="K55" s="2"/>
      <c r="L55" s="14">
        <f t="shared" si="3"/>
        <v>26.5</v>
      </c>
      <c r="M55" s="15">
        <f t="shared" si="4"/>
        <v>2.65</v>
      </c>
      <c r="N55" s="29">
        <v>3</v>
      </c>
      <c r="O55" s="30">
        <f t="shared" si="5"/>
        <v>88.33333333333333</v>
      </c>
    </row>
    <row r="56" spans="1:15" ht="12.75">
      <c r="A56" s="13" t="s">
        <v>24</v>
      </c>
      <c r="B56" s="3"/>
      <c r="C56" s="2">
        <v>100</v>
      </c>
      <c r="D56" s="2">
        <v>100</v>
      </c>
      <c r="E56" s="2">
        <v>100</v>
      </c>
      <c r="F56" s="2">
        <v>130.4</v>
      </c>
      <c r="G56" s="2">
        <v>100</v>
      </c>
      <c r="H56" s="2">
        <v>100</v>
      </c>
      <c r="I56" s="2"/>
      <c r="J56" s="2">
        <v>200</v>
      </c>
      <c r="K56" s="2">
        <v>150</v>
      </c>
      <c r="L56" s="14">
        <f t="shared" si="3"/>
        <v>980.4</v>
      </c>
      <c r="M56" s="15">
        <f t="shared" si="4"/>
        <v>98.03999999999999</v>
      </c>
      <c r="N56" s="29">
        <v>200</v>
      </c>
      <c r="O56" s="30">
        <f t="shared" si="5"/>
        <v>49.02</v>
      </c>
    </row>
    <row r="57" spans="1:15" ht="12.75">
      <c r="A57" s="13" t="s">
        <v>49</v>
      </c>
      <c r="B57" s="2">
        <v>20</v>
      </c>
      <c r="C57" s="2"/>
      <c r="D57" s="2"/>
      <c r="E57" s="2"/>
      <c r="F57" s="2"/>
      <c r="G57" s="2">
        <v>15</v>
      </c>
      <c r="H57" s="2"/>
      <c r="I57" s="2"/>
      <c r="J57" s="2"/>
      <c r="K57" s="2"/>
      <c r="L57" s="14">
        <f t="shared" si="3"/>
        <v>35</v>
      </c>
      <c r="M57" s="115" t="e">
        <f>L57/S51+D5810</f>
        <v>#DIV/0!</v>
      </c>
      <c r="N57" s="29">
        <v>3</v>
      </c>
      <c r="O57" s="30" t="e">
        <f t="shared" si="5"/>
        <v>#DIV/0!</v>
      </c>
    </row>
    <row r="58" spans="1:15" ht="12.75">
      <c r="A58" s="13" t="s">
        <v>50</v>
      </c>
      <c r="B58" s="101">
        <v>200</v>
      </c>
      <c r="C58" s="2">
        <v>200</v>
      </c>
      <c r="D58" s="2"/>
      <c r="E58" s="2">
        <v>200</v>
      </c>
      <c r="F58" s="2"/>
      <c r="G58" s="2">
        <v>200</v>
      </c>
      <c r="H58" s="2"/>
      <c r="I58" s="2"/>
      <c r="J58" s="2">
        <v>200</v>
      </c>
      <c r="K58" s="2"/>
      <c r="L58" s="14">
        <f t="shared" si="3"/>
        <v>1000</v>
      </c>
      <c r="M58" s="15">
        <f t="shared" si="4"/>
        <v>100</v>
      </c>
      <c r="N58" s="29">
        <v>100</v>
      </c>
      <c r="O58" s="30">
        <f t="shared" si="5"/>
        <v>100</v>
      </c>
    </row>
    <row r="59" spans="1:15" ht="12.75">
      <c r="A59" s="13" t="s">
        <v>155</v>
      </c>
      <c r="B59" s="3">
        <v>17.8</v>
      </c>
      <c r="C59" s="2">
        <v>92</v>
      </c>
      <c r="D59" s="2">
        <v>111</v>
      </c>
      <c r="E59" s="2">
        <v>87</v>
      </c>
      <c r="F59" s="2"/>
      <c r="G59" s="2"/>
      <c r="H59" s="2">
        <v>43.5</v>
      </c>
      <c r="I59" s="2">
        <v>85</v>
      </c>
      <c r="J59" s="2">
        <v>52</v>
      </c>
      <c r="K59" s="2"/>
      <c r="L59" s="14">
        <v>473.3</v>
      </c>
      <c r="M59" s="15">
        <v>54</v>
      </c>
      <c r="N59" s="29">
        <v>60</v>
      </c>
      <c r="O59" s="30">
        <v>90</v>
      </c>
    </row>
    <row r="60" spans="1:15" ht="12.75">
      <c r="A60" s="13" t="s">
        <v>156</v>
      </c>
      <c r="B60" s="2"/>
      <c r="C60" s="2"/>
      <c r="D60" s="2">
        <v>70</v>
      </c>
      <c r="E60" s="2"/>
      <c r="F60" s="2">
        <v>52.5</v>
      </c>
      <c r="G60" s="2">
        <v>16</v>
      </c>
      <c r="H60" s="2"/>
      <c r="I60" s="2"/>
      <c r="J60" s="2">
        <v>86</v>
      </c>
      <c r="K60" s="2"/>
      <c r="L60" s="14">
        <f t="shared" si="3"/>
        <v>224.5</v>
      </c>
      <c r="M60" s="15">
        <f t="shared" si="4"/>
        <v>22.45</v>
      </c>
      <c r="N60" s="29">
        <v>25</v>
      </c>
      <c r="O60" s="30">
        <f t="shared" si="5"/>
        <v>89.8</v>
      </c>
    </row>
    <row r="61" spans="1:15" ht="12.75">
      <c r="A61" s="20" t="s">
        <v>51</v>
      </c>
      <c r="B61" s="2">
        <v>70</v>
      </c>
      <c r="C61" s="2"/>
      <c r="D61" s="2"/>
      <c r="E61" s="2"/>
      <c r="F61" s="2"/>
      <c r="G61" s="2"/>
      <c r="H61" s="2"/>
      <c r="I61" s="2"/>
      <c r="J61" s="2">
        <v>50</v>
      </c>
      <c r="K61" s="2"/>
      <c r="L61" s="14">
        <f>SUM(B61:K61)</f>
        <v>120</v>
      </c>
      <c r="M61" s="15">
        <f t="shared" si="4"/>
        <v>12</v>
      </c>
      <c r="N61" s="29">
        <v>15</v>
      </c>
      <c r="O61" s="30">
        <f t="shared" si="5"/>
        <v>80</v>
      </c>
    </row>
    <row r="62" spans="1:15" ht="12.75">
      <c r="A62" s="13" t="s">
        <v>52</v>
      </c>
      <c r="B62" s="4">
        <v>137</v>
      </c>
      <c r="C62" s="4">
        <v>169</v>
      </c>
      <c r="D62" s="4">
        <v>243.5</v>
      </c>
      <c r="E62" s="2">
        <v>250</v>
      </c>
      <c r="F62" s="2">
        <v>329</v>
      </c>
      <c r="G62" s="2">
        <v>250</v>
      </c>
      <c r="H62" s="2">
        <v>122.5</v>
      </c>
      <c r="I62" s="2">
        <v>375.2</v>
      </c>
      <c r="J62" s="2">
        <v>100</v>
      </c>
      <c r="K62" s="2">
        <v>122.5</v>
      </c>
      <c r="L62" s="14">
        <f t="shared" si="3"/>
        <v>2098.7</v>
      </c>
      <c r="M62" s="15">
        <f t="shared" si="4"/>
        <v>209.86999999999998</v>
      </c>
      <c r="N62" s="29">
        <v>200</v>
      </c>
      <c r="O62" s="30">
        <f t="shared" si="5"/>
        <v>104.93499999999999</v>
      </c>
    </row>
    <row r="63" spans="1:15" ht="12.75">
      <c r="A63" s="13" t="s">
        <v>53</v>
      </c>
      <c r="B63" s="4">
        <v>10</v>
      </c>
      <c r="C63" s="4">
        <v>12.5</v>
      </c>
      <c r="D63" s="4">
        <v>25</v>
      </c>
      <c r="E63" s="4">
        <v>25</v>
      </c>
      <c r="F63" s="4">
        <v>10</v>
      </c>
      <c r="G63" s="4">
        <v>5.2</v>
      </c>
      <c r="H63" s="4">
        <v>10</v>
      </c>
      <c r="I63" s="4">
        <v>23</v>
      </c>
      <c r="J63" s="4">
        <v>8</v>
      </c>
      <c r="K63" s="4">
        <v>22</v>
      </c>
      <c r="L63" s="14">
        <f t="shared" si="3"/>
        <v>150.7</v>
      </c>
      <c r="M63" s="15">
        <f t="shared" si="4"/>
        <v>15.069999999999999</v>
      </c>
      <c r="N63" s="29">
        <v>16</v>
      </c>
      <c r="O63" s="30">
        <f t="shared" si="5"/>
        <v>94.18749999999999</v>
      </c>
    </row>
    <row r="64" spans="1:15" ht="12.75">
      <c r="A64" s="13" t="s">
        <v>54</v>
      </c>
      <c r="B64" s="2"/>
      <c r="C64" s="2">
        <v>136.5</v>
      </c>
      <c r="D64" s="2"/>
      <c r="E64" s="2"/>
      <c r="F64" s="2"/>
      <c r="G64" s="2"/>
      <c r="H64" s="2">
        <v>181</v>
      </c>
      <c r="I64" s="2"/>
      <c r="J64" s="2"/>
      <c r="K64" s="2"/>
      <c r="L64" s="14">
        <f t="shared" si="3"/>
        <v>317.5</v>
      </c>
      <c r="M64" s="15">
        <f t="shared" si="4"/>
        <v>31.75</v>
      </c>
      <c r="N64" s="29">
        <v>35</v>
      </c>
      <c r="O64" s="30">
        <f t="shared" si="5"/>
        <v>90.71428571428571</v>
      </c>
    </row>
    <row r="65" spans="1:15" ht="12.75">
      <c r="A65" s="13" t="s">
        <v>55</v>
      </c>
      <c r="B65" s="2"/>
      <c r="C65" s="2">
        <v>20</v>
      </c>
      <c r="D65" s="2">
        <v>5</v>
      </c>
      <c r="E65" s="2"/>
      <c r="F65" s="2">
        <v>11.2</v>
      </c>
      <c r="G65" s="2">
        <v>5</v>
      </c>
      <c r="H65" s="2">
        <v>43</v>
      </c>
      <c r="I65" s="2">
        <v>15</v>
      </c>
      <c r="J65" s="2">
        <v>29</v>
      </c>
      <c r="K65" s="2">
        <v>12.5</v>
      </c>
      <c r="L65" s="14">
        <f t="shared" si="3"/>
        <v>140.7</v>
      </c>
      <c r="M65" s="15">
        <f t="shared" si="4"/>
        <v>14.069999999999999</v>
      </c>
      <c r="N65" s="29">
        <v>15</v>
      </c>
      <c r="O65" s="30">
        <f t="shared" si="5"/>
        <v>93.79999999999998</v>
      </c>
    </row>
    <row r="66" spans="1:15" ht="12.75">
      <c r="A66" s="13" t="s">
        <v>56</v>
      </c>
      <c r="B66" s="2">
        <v>35</v>
      </c>
      <c r="C66" s="2"/>
      <c r="D66" s="2">
        <v>24</v>
      </c>
      <c r="E66" s="2">
        <v>8.5</v>
      </c>
      <c r="F66" s="2"/>
      <c r="G66" s="2">
        <v>40</v>
      </c>
      <c r="H66" s="2">
        <v>23</v>
      </c>
      <c r="I66" s="2"/>
      <c r="J66" s="2"/>
      <c r="K66" s="2">
        <v>32.2</v>
      </c>
      <c r="L66" s="14">
        <f t="shared" si="3"/>
        <v>162.7</v>
      </c>
      <c r="M66" s="15">
        <f t="shared" si="4"/>
        <v>16.27</v>
      </c>
      <c r="N66" s="29">
        <v>20</v>
      </c>
      <c r="O66" s="30">
        <f t="shared" si="5"/>
        <v>81.35</v>
      </c>
    </row>
    <row r="67" spans="1:15" ht="12.75">
      <c r="A67" s="13" t="s">
        <v>57</v>
      </c>
      <c r="B67" s="2">
        <v>4</v>
      </c>
      <c r="C67" s="2">
        <v>21</v>
      </c>
      <c r="D67" s="2">
        <v>100</v>
      </c>
      <c r="E67" s="2"/>
      <c r="F67" s="2">
        <v>7.8</v>
      </c>
      <c r="G67" s="2">
        <v>8</v>
      </c>
      <c r="H67" s="2"/>
      <c r="I67" s="2">
        <v>40</v>
      </c>
      <c r="J67" s="2">
        <v>6.7</v>
      </c>
      <c r="K67" s="2">
        <v>56</v>
      </c>
      <c r="L67" s="14">
        <f t="shared" si="3"/>
        <v>243.5</v>
      </c>
      <c r="M67" s="15">
        <f t="shared" si="4"/>
        <v>24.35</v>
      </c>
      <c r="N67" s="29">
        <v>33</v>
      </c>
      <c r="O67" s="30">
        <f t="shared" si="5"/>
        <v>73.78787878787878</v>
      </c>
    </row>
    <row r="68" spans="1:15" ht="12.75">
      <c r="A68" s="13" t="s">
        <v>58</v>
      </c>
      <c r="B68" s="2"/>
      <c r="C68" s="2"/>
      <c r="D68" s="2">
        <v>122</v>
      </c>
      <c r="E68" s="2"/>
      <c r="F68" s="2"/>
      <c r="G68" s="2"/>
      <c r="H68" s="2">
        <v>58</v>
      </c>
      <c r="I68" s="2"/>
      <c r="J68" s="2"/>
      <c r="K68" s="2">
        <v>91</v>
      </c>
      <c r="L68" s="14">
        <f t="shared" si="3"/>
        <v>271</v>
      </c>
      <c r="M68" s="15">
        <f t="shared" si="4"/>
        <v>27.1</v>
      </c>
      <c r="N68" s="29">
        <v>30</v>
      </c>
      <c r="O68" s="30">
        <f t="shared" si="5"/>
        <v>90.33333333333333</v>
      </c>
    </row>
    <row r="69" spans="1:15" ht="12.75">
      <c r="A69" s="13" t="s">
        <v>59</v>
      </c>
      <c r="B69" s="2">
        <v>12.5</v>
      </c>
      <c r="C69" s="2">
        <v>20</v>
      </c>
      <c r="D69" s="2">
        <v>15</v>
      </c>
      <c r="E69" s="2">
        <v>9</v>
      </c>
      <c r="F69" s="2">
        <v>6</v>
      </c>
      <c r="G69" s="2">
        <v>16.5</v>
      </c>
      <c r="H69" s="2">
        <v>14</v>
      </c>
      <c r="I69" s="2">
        <v>10</v>
      </c>
      <c r="J69" s="2">
        <v>5</v>
      </c>
      <c r="K69" s="2">
        <v>15</v>
      </c>
      <c r="L69" s="14">
        <f t="shared" si="3"/>
        <v>123</v>
      </c>
      <c r="M69" s="15">
        <f t="shared" si="4"/>
        <v>12.3</v>
      </c>
      <c r="N69" s="29">
        <v>12</v>
      </c>
      <c r="O69" s="30">
        <f t="shared" si="5"/>
        <v>102.5</v>
      </c>
    </row>
    <row r="70" spans="1:15" ht="12.75">
      <c r="A70" s="21" t="s">
        <v>60</v>
      </c>
      <c r="B70" s="2">
        <v>21</v>
      </c>
      <c r="C70" s="2">
        <v>64</v>
      </c>
      <c r="D70" s="2">
        <v>48</v>
      </c>
      <c r="E70" s="2">
        <v>40</v>
      </c>
      <c r="F70" s="2">
        <v>40</v>
      </c>
      <c r="G70" s="2">
        <v>20</v>
      </c>
      <c r="H70" s="2">
        <v>20</v>
      </c>
      <c r="I70" s="2">
        <v>15</v>
      </c>
      <c r="J70" s="2">
        <v>25.5</v>
      </c>
      <c r="K70" s="2">
        <v>30</v>
      </c>
      <c r="L70" s="14">
        <f t="shared" si="3"/>
        <v>323.5</v>
      </c>
      <c r="M70" s="15">
        <f t="shared" si="4"/>
        <v>32.35</v>
      </c>
      <c r="N70" s="31">
        <v>29</v>
      </c>
      <c r="O70" s="30">
        <f t="shared" si="5"/>
        <v>111.55172413793103</v>
      </c>
    </row>
    <row r="71" spans="1:15" ht="12.75">
      <c r="A71" s="23" t="s">
        <v>61</v>
      </c>
      <c r="B71" s="2"/>
      <c r="C71" s="2">
        <v>50</v>
      </c>
      <c r="D71" s="2"/>
      <c r="E71" s="2"/>
      <c r="F71" s="2">
        <v>50</v>
      </c>
      <c r="G71" s="2">
        <v>30</v>
      </c>
      <c r="H71" s="2">
        <v>50</v>
      </c>
      <c r="I71" s="2">
        <v>25</v>
      </c>
      <c r="J71" s="2"/>
      <c r="K71" s="2">
        <v>10</v>
      </c>
      <c r="L71" s="14">
        <f t="shared" si="3"/>
        <v>215</v>
      </c>
      <c r="M71" s="15">
        <f t="shared" si="4"/>
        <v>21.5</v>
      </c>
      <c r="N71" s="29">
        <v>20</v>
      </c>
      <c r="O71" s="30">
        <f t="shared" si="5"/>
        <v>107.5</v>
      </c>
    </row>
    <row r="72" spans="1:15" ht="12.75">
      <c r="A72" s="19" t="s">
        <v>62</v>
      </c>
      <c r="B72" s="2">
        <v>3</v>
      </c>
      <c r="C72" s="5">
        <v>2</v>
      </c>
      <c r="D72" s="2">
        <v>2.4</v>
      </c>
      <c r="E72" s="2"/>
      <c r="F72" s="2"/>
      <c r="G72" s="2"/>
      <c r="H72" s="2"/>
      <c r="I72" s="2"/>
      <c r="J72" s="2"/>
      <c r="K72" s="2"/>
      <c r="L72" s="14">
        <f t="shared" si="3"/>
        <v>7.4</v>
      </c>
      <c r="M72" s="15">
        <f t="shared" si="4"/>
        <v>0.74</v>
      </c>
      <c r="N72" s="29">
        <v>1</v>
      </c>
      <c r="O72" s="30">
        <f t="shared" si="5"/>
        <v>74</v>
      </c>
    </row>
    <row r="73" spans="1:15" ht="12.75">
      <c r="A73" s="13" t="s">
        <v>63</v>
      </c>
      <c r="B73" s="6">
        <v>1</v>
      </c>
      <c r="C73" s="6">
        <v>1</v>
      </c>
      <c r="D73" s="6">
        <v>1</v>
      </c>
      <c r="E73" s="6"/>
      <c r="F73" s="6"/>
      <c r="G73" s="6"/>
      <c r="H73" s="6">
        <v>1</v>
      </c>
      <c r="I73" s="6">
        <v>1</v>
      </c>
      <c r="J73" s="6"/>
      <c r="K73" s="6">
        <v>1</v>
      </c>
      <c r="L73" s="14">
        <f t="shared" si="3"/>
        <v>6</v>
      </c>
      <c r="M73" s="15">
        <f t="shared" si="4"/>
        <v>0.6</v>
      </c>
      <c r="N73" s="29">
        <v>0.5</v>
      </c>
      <c r="O73" s="30">
        <f t="shared" si="5"/>
        <v>120</v>
      </c>
    </row>
    <row r="74" spans="1:15" ht="12.75">
      <c r="A74" s="18" t="s">
        <v>64</v>
      </c>
      <c r="B74" s="6"/>
      <c r="C74" s="6">
        <v>4</v>
      </c>
      <c r="D74" s="6"/>
      <c r="E74" s="6">
        <v>4</v>
      </c>
      <c r="F74" s="6"/>
      <c r="G74" s="6">
        <v>4</v>
      </c>
      <c r="H74" s="6"/>
      <c r="I74" s="6"/>
      <c r="J74" s="6">
        <v>4</v>
      </c>
      <c r="K74" s="6"/>
      <c r="L74" s="14">
        <f t="shared" si="3"/>
        <v>16</v>
      </c>
      <c r="M74" s="15">
        <f t="shared" si="4"/>
        <v>1.6</v>
      </c>
      <c r="N74" s="29">
        <v>1.6</v>
      </c>
      <c r="O74" s="30">
        <f t="shared" si="5"/>
        <v>100</v>
      </c>
    </row>
    <row r="75" spans="1:15" ht="12.75">
      <c r="A75" s="13" t="s">
        <v>65</v>
      </c>
      <c r="B75" s="4"/>
      <c r="C75" s="4"/>
      <c r="D75" s="4"/>
      <c r="E75" s="4"/>
      <c r="F75" s="4">
        <v>4</v>
      </c>
      <c r="G75" s="4"/>
      <c r="H75" s="4">
        <v>4</v>
      </c>
      <c r="I75" s="4"/>
      <c r="J75" s="4"/>
      <c r="K75" s="4"/>
      <c r="L75" s="14">
        <f t="shared" si="3"/>
        <v>8</v>
      </c>
      <c r="M75" s="15">
        <f t="shared" si="4"/>
        <v>0.8</v>
      </c>
      <c r="N75" s="29">
        <v>0.8</v>
      </c>
      <c r="O75" s="30">
        <f t="shared" si="5"/>
        <v>100</v>
      </c>
    </row>
    <row r="76" spans="1:15" ht="12.75">
      <c r="A76" s="13" t="s">
        <v>66</v>
      </c>
      <c r="B76" s="4">
        <v>6</v>
      </c>
      <c r="C76" s="4">
        <v>6</v>
      </c>
      <c r="D76" s="4">
        <v>6</v>
      </c>
      <c r="E76" s="4">
        <v>6</v>
      </c>
      <c r="F76" s="4">
        <v>6</v>
      </c>
      <c r="G76" s="4">
        <v>6</v>
      </c>
      <c r="H76" s="4">
        <v>6</v>
      </c>
      <c r="I76" s="4">
        <v>6</v>
      </c>
      <c r="J76" s="4">
        <v>6</v>
      </c>
      <c r="K76" s="4">
        <v>6</v>
      </c>
      <c r="L76" s="14">
        <f t="shared" si="3"/>
        <v>60</v>
      </c>
      <c r="M76" s="15">
        <f t="shared" si="4"/>
        <v>6</v>
      </c>
      <c r="N76" s="29">
        <v>4.2</v>
      </c>
      <c r="O76" s="30">
        <f t="shared" si="5"/>
        <v>142.85714285714286</v>
      </c>
    </row>
    <row r="77" spans="1:15" ht="12.75">
      <c r="A77" s="13" t="s">
        <v>67</v>
      </c>
      <c r="B77" s="7">
        <v>0.14</v>
      </c>
      <c r="C77" s="7">
        <v>0.14</v>
      </c>
      <c r="D77" s="7">
        <v>0.2</v>
      </c>
      <c r="E77" s="7">
        <v>0.15</v>
      </c>
      <c r="F77" s="7">
        <v>0.2</v>
      </c>
      <c r="G77" s="7"/>
      <c r="H77" s="7">
        <v>0.2</v>
      </c>
      <c r="I77" s="7"/>
      <c r="J77" s="7">
        <v>0.3</v>
      </c>
      <c r="K77" s="7">
        <v>0.2</v>
      </c>
      <c r="L77" s="14">
        <f t="shared" si="3"/>
        <v>1.53</v>
      </c>
      <c r="M77" s="15">
        <f t="shared" si="4"/>
        <v>0.153</v>
      </c>
      <c r="N77" s="29">
        <v>0.3</v>
      </c>
      <c r="O77" s="30">
        <f t="shared" si="5"/>
        <v>51</v>
      </c>
    </row>
    <row r="78" spans="1:15" ht="12.75">
      <c r="A78" s="13" t="s">
        <v>68</v>
      </c>
      <c r="B78" s="8">
        <v>50</v>
      </c>
      <c r="C78" s="8">
        <v>50</v>
      </c>
      <c r="D78" s="8">
        <v>50</v>
      </c>
      <c r="E78" s="8">
        <v>50</v>
      </c>
      <c r="F78" s="8">
        <v>50</v>
      </c>
      <c r="G78" s="8">
        <v>50</v>
      </c>
      <c r="H78" s="8">
        <v>50</v>
      </c>
      <c r="I78" s="8">
        <v>50</v>
      </c>
      <c r="J78" s="8">
        <v>50</v>
      </c>
      <c r="K78" s="8">
        <v>50</v>
      </c>
      <c r="L78" s="14">
        <f t="shared" si="3"/>
        <v>500</v>
      </c>
      <c r="M78" s="15">
        <f t="shared" si="4"/>
        <v>50</v>
      </c>
      <c r="N78" s="29">
        <v>70</v>
      </c>
      <c r="O78" s="30">
        <f t="shared" si="5"/>
        <v>71.42857142857143</v>
      </c>
    </row>
    <row r="79" spans="1:15" ht="12.75">
      <c r="A79" s="10"/>
      <c r="B79" s="24"/>
      <c r="C79" s="10"/>
      <c r="D79" s="10"/>
      <c r="E79" s="10"/>
      <c r="F79" s="10"/>
      <c r="G79" s="10"/>
      <c r="H79" s="10"/>
      <c r="I79" s="10"/>
      <c r="J79" s="10"/>
      <c r="K79" s="10"/>
      <c r="L79" s="25"/>
      <c r="M79" s="25"/>
      <c r="N79" s="26"/>
      <c r="O79" s="32" t="e">
        <f>AVERAGE(O46:O78)</f>
        <v>#DIV/0!</v>
      </c>
    </row>
    <row r="80" spans="1:15" ht="12.75">
      <c r="A80" s="27"/>
      <c r="B80" s="2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28"/>
    </row>
    <row r="81" spans="1:15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0"/>
    </row>
    <row r="82" spans="1:15" ht="15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1"/>
      <c r="M82" s="11"/>
      <c r="N82" s="10"/>
      <c r="O82" s="10"/>
    </row>
    <row r="83" spans="1:15" ht="12.75">
      <c r="A83" s="132"/>
      <c r="B83" s="135"/>
      <c r="C83" s="136"/>
      <c r="D83" s="136"/>
      <c r="E83" s="136"/>
      <c r="F83" s="136"/>
      <c r="G83" s="136"/>
      <c r="H83" s="136"/>
      <c r="I83" s="136"/>
      <c r="J83" s="136"/>
      <c r="K83" s="137"/>
      <c r="L83" s="132"/>
      <c r="M83" s="138"/>
      <c r="N83" s="132"/>
      <c r="O83" s="132"/>
    </row>
    <row r="84" spans="1:15" ht="12.75">
      <c r="A84" s="13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3"/>
      <c r="M84" s="139"/>
      <c r="N84" s="133"/>
      <c r="O84" s="133"/>
    </row>
    <row r="85" spans="1:15" ht="12.75">
      <c r="A85" s="134"/>
      <c r="B85" s="141"/>
      <c r="C85" s="142"/>
      <c r="D85" s="142"/>
      <c r="E85" s="142"/>
      <c r="F85" s="142"/>
      <c r="G85" s="142"/>
      <c r="H85" s="142"/>
      <c r="I85" s="142"/>
      <c r="J85" s="142"/>
      <c r="K85" s="143"/>
      <c r="L85" s="133"/>
      <c r="M85" s="140"/>
      <c r="N85" s="134"/>
      <c r="O85" s="134"/>
    </row>
    <row r="86" spans="1:15" ht="12.7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14"/>
      <c r="M86" s="15"/>
      <c r="N86" s="29"/>
      <c r="O86" s="17"/>
    </row>
    <row r="87" spans="1:15" ht="12.7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14"/>
      <c r="M87" s="15"/>
      <c r="N87" s="29"/>
      <c r="O87" s="17"/>
    </row>
    <row r="88" spans="1:15" ht="12.7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14"/>
      <c r="M88" s="15"/>
      <c r="N88" s="29"/>
      <c r="O88" s="17"/>
    </row>
    <row r="89" spans="1:15" ht="12.7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14"/>
      <c r="M89" s="15"/>
      <c r="N89" s="29"/>
      <c r="O89" s="17"/>
    </row>
    <row r="90" spans="1:15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14"/>
      <c r="M90" s="15"/>
      <c r="N90" s="29"/>
      <c r="O90" s="17"/>
    </row>
    <row r="91" spans="1:15" ht="12.75">
      <c r="A91" s="18"/>
      <c r="B91" s="2"/>
      <c r="C91" s="2"/>
      <c r="D91" s="2"/>
      <c r="E91" s="2"/>
      <c r="F91" s="2"/>
      <c r="G91" s="2"/>
      <c r="H91" s="2"/>
      <c r="I91" s="2"/>
      <c r="J91" s="2"/>
      <c r="K91" s="2"/>
      <c r="L91" s="14"/>
      <c r="M91" s="15"/>
      <c r="N91" s="29"/>
      <c r="O91" s="17"/>
    </row>
    <row r="92" spans="1:15" ht="12.7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14"/>
      <c r="M92" s="15"/>
      <c r="N92" s="29"/>
      <c r="O92" s="17"/>
    </row>
    <row r="93" spans="1:15" ht="12.7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14"/>
      <c r="M93" s="15"/>
      <c r="N93" s="29"/>
      <c r="O93" s="17"/>
    </row>
    <row r="94" spans="1:15" ht="12.7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14"/>
      <c r="M94" s="15"/>
      <c r="N94" s="29"/>
      <c r="O94" s="17"/>
    </row>
    <row r="95" spans="1:15" ht="12.75">
      <c r="A95" s="19"/>
      <c r="B95" s="2"/>
      <c r="C95" s="2"/>
      <c r="D95" s="2"/>
      <c r="E95" s="2"/>
      <c r="F95" s="2"/>
      <c r="G95" s="2"/>
      <c r="H95" s="2"/>
      <c r="I95" s="2"/>
      <c r="J95" s="2"/>
      <c r="K95" s="2"/>
      <c r="L95" s="14"/>
      <c r="M95" s="15"/>
      <c r="N95" s="29"/>
      <c r="O95" s="17"/>
    </row>
    <row r="96" spans="1:15" ht="12.75">
      <c r="A96" s="13"/>
      <c r="B96" s="3"/>
      <c r="C96" s="2"/>
      <c r="D96" s="2"/>
      <c r="E96" s="2"/>
      <c r="F96" s="2"/>
      <c r="G96" s="2"/>
      <c r="H96" s="2"/>
      <c r="I96" s="2"/>
      <c r="J96" s="2"/>
      <c r="K96" s="2"/>
      <c r="L96" s="14"/>
      <c r="M96" s="15"/>
      <c r="N96" s="29"/>
      <c r="O96" s="17"/>
    </row>
    <row r="97" spans="1:15" ht="12.7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14"/>
      <c r="M97" s="15"/>
      <c r="N97" s="29"/>
      <c r="O97" s="17"/>
    </row>
    <row r="98" spans="1:15" ht="12.75">
      <c r="A98" s="13"/>
      <c r="B98" s="3"/>
      <c r="C98" s="2"/>
      <c r="D98" s="2"/>
      <c r="E98" s="2"/>
      <c r="F98" s="2"/>
      <c r="G98" s="2"/>
      <c r="H98" s="2"/>
      <c r="I98" s="2"/>
      <c r="J98" s="2"/>
      <c r="K98" s="2"/>
      <c r="L98" s="14"/>
      <c r="M98" s="15"/>
      <c r="N98" s="29"/>
      <c r="O98" s="17"/>
    </row>
    <row r="99" spans="1:15" ht="12.7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14"/>
      <c r="M99" s="15"/>
      <c r="N99" s="29"/>
      <c r="O99" s="17"/>
    </row>
    <row r="100" spans="1:15" ht="12.75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4"/>
      <c r="M100" s="15"/>
      <c r="N100" s="29"/>
      <c r="O100" s="17"/>
    </row>
    <row r="101" spans="1:15" ht="12.75">
      <c r="A101" s="13"/>
      <c r="B101" s="4"/>
      <c r="C101" s="4"/>
      <c r="D101" s="4"/>
      <c r="E101" s="2"/>
      <c r="F101" s="2"/>
      <c r="G101" s="2"/>
      <c r="H101" s="2"/>
      <c r="I101" s="2"/>
      <c r="J101" s="2"/>
      <c r="K101" s="2"/>
      <c r="L101" s="14"/>
      <c r="M101" s="15"/>
      <c r="N101" s="29"/>
      <c r="O101" s="17"/>
    </row>
    <row r="102" spans="1:15" ht="12.75">
      <c r="A102" s="1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4"/>
      <c r="M102" s="15"/>
      <c r="N102" s="29"/>
      <c r="O102" s="17"/>
    </row>
    <row r="103" spans="1:15" ht="12.75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4"/>
      <c r="M103" s="15"/>
      <c r="N103" s="29"/>
      <c r="O103" s="17"/>
    </row>
    <row r="104" spans="1:15" ht="12.75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4"/>
      <c r="M104" s="15"/>
      <c r="N104" s="29"/>
      <c r="O104" s="17"/>
    </row>
    <row r="105" spans="1:15" ht="12.7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4"/>
      <c r="M105" s="15"/>
      <c r="N105" s="29"/>
      <c r="O105" s="17"/>
    </row>
    <row r="106" spans="1:15" ht="12.75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4"/>
      <c r="M106" s="15"/>
      <c r="N106" s="29"/>
      <c r="O106" s="17"/>
    </row>
    <row r="107" spans="1:15" ht="12.75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4"/>
      <c r="M107" s="15"/>
      <c r="N107" s="29"/>
      <c r="O107" s="17"/>
    </row>
    <row r="108" spans="1:15" ht="12.75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4"/>
      <c r="M108" s="15"/>
      <c r="N108" s="29"/>
      <c r="O108" s="17"/>
    </row>
    <row r="109" spans="1:15" ht="12.75">
      <c r="A109" s="2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4"/>
      <c r="M109" s="15"/>
      <c r="N109" s="31"/>
      <c r="O109" s="17"/>
    </row>
    <row r="110" spans="1:15" ht="12.75">
      <c r="A110" s="2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4"/>
      <c r="M110" s="15"/>
      <c r="N110" s="29"/>
      <c r="O110" s="17"/>
    </row>
    <row r="111" spans="1:15" ht="12.75">
      <c r="A111" s="19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14"/>
      <c r="M111" s="15"/>
      <c r="N111" s="29"/>
      <c r="O111" s="17"/>
    </row>
    <row r="112" spans="1:15" ht="12.75">
      <c r="A112" s="1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14"/>
      <c r="M112" s="15"/>
      <c r="N112" s="29"/>
      <c r="O112" s="17"/>
    </row>
    <row r="113" spans="1:15" ht="12.75">
      <c r="A113" s="1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4"/>
      <c r="M113" s="15"/>
      <c r="N113" s="29"/>
      <c r="O113" s="17"/>
    </row>
    <row r="114" spans="1:15" ht="12.75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4"/>
      <c r="M114" s="15"/>
      <c r="N114" s="29"/>
      <c r="O114" s="17"/>
    </row>
    <row r="115" spans="1:15" ht="12.75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4"/>
      <c r="M115" s="15"/>
      <c r="N115" s="29"/>
      <c r="O115" s="17"/>
    </row>
    <row r="116" spans="1:15" ht="12.75">
      <c r="A116" s="1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4"/>
      <c r="M116" s="15"/>
      <c r="N116" s="29"/>
      <c r="O116" s="17"/>
    </row>
    <row r="117" spans="1:15" ht="12.75">
      <c r="A117" s="1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4"/>
      <c r="M117" s="15"/>
      <c r="N117" s="29"/>
      <c r="O117" s="17"/>
    </row>
    <row r="118" spans="1:15" ht="12.75">
      <c r="A118" s="10"/>
      <c r="B118" s="24"/>
      <c r="C118" s="10"/>
      <c r="D118" s="10"/>
      <c r="E118" s="10"/>
      <c r="F118" s="10"/>
      <c r="G118" s="10"/>
      <c r="H118" s="10"/>
      <c r="I118" s="10"/>
      <c r="J118" s="10"/>
      <c r="K118" s="10"/>
      <c r="L118" s="25"/>
      <c r="M118" s="25"/>
      <c r="N118" s="26"/>
      <c r="O118" s="32"/>
    </row>
  </sheetData>
  <sheetProtection/>
  <mergeCells count="26">
    <mergeCell ref="O83:O85"/>
    <mergeCell ref="B85:K85"/>
    <mergeCell ref="B45:K45"/>
    <mergeCell ref="A81:N81"/>
    <mergeCell ref="A82:K82"/>
    <mergeCell ref="A83:A85"/>
    <mergeCell ref="B83:K83"/>
    <mergeCell ref="L83:L85"/>
    <mergeCell ref="M83:M85"/>
    <mergeCell ref="N83:N85"/>
    <mergeCell ref="O3:O5"/>
    <mergeCell ref="B5:K5"/>
    <mergeCell ref="A41:N41"/>
    <mergeCell ref="A42:K42"/>
    <mergeCell ref="A43:A45"/>
    <mergeCell ref="B43:K43"/>
    <mergeCell ref="L43:L45"/>
    <mergeCell ref="M43:M45"/>
    <mergeCell ref="N43:N45"/>
    <mergeCell ref="O43:O45"/>
    <mergeCell ref="A2:N2"/>
    <mergeCell ref="A3:A5"/>
    <mergeCell ref="B3:K3"/>
    <mergeCell ref="L3:L5"/>
    <mergeCell ref="M3:M5"/>
    <mergeCell ref="N3:N5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1" t="s">
        <v>86</v>
      </c>
      <c r="C1" s="41"/>
      <c r="D1" s="45"/>
      <c r="E1" s="45"/>
      <c r="F1" s="45"/>
    </row>
    <row r="2" spans="2:6" ht="12.75">
      <c r="B2" s="41" t="s">
        <v>87</v>
      </c>
      <c r="C2" s="41"/>
      <c r="D2" s="45"/>
      <c r="E2" s="45"/>
      <c r="F2" s="45"/>
    </row>
    <row r="3" spans="2:6" ht="12.75">
      <c r="B3" s="42"/>
      <c r="C3" s="42"/>
      <c r="D3" s="46"/>
      <c r="E3" s="46"/>
      <c r="F3" s="46"/>
    </row>
    <row r="4" spans="2:6" ht="51">
      <c r="B4" s="42" t="s">
        <v>88</v>
      </c>
      <c r="C4" s="42"/>
      <c r="D4" s="46"/>
      <c r="E4" s="46"/>
      <c r="F4" s="46"/>
    </row>
    <row r="5" spans="2:6" ht="12.75">
      <c r="B5" s="42"/>
      <c r="C5" s="42"/>
      <c r="D5" s="46"/>
      <c r="E5" s="46"/>
      <c r="F5" s="46"/>
    </row>
    <row r="6" spans="2:6" ht="25.5">
      <c r="B6" s="41" t="s">
        <v>89</v>
      </c>
      <c r="C6" s="41"/>
      <c r="D6" s="45"/>
      <c r="E6" s="45" t="s">
        <v>90</v>
      </c>
      <c r="F6" s="45" t="s">
        <v>91</v>
      </c>
    </row>
    <row r="7" spans="2:6" ht="13.5" thickBot="1">
      <c r="B7" s="42"/>
      <c r="C7" s="42"/>
      <c r="D7" s="46"/>
      <c r="E7" s="46"/>
      <c r="F7" s="46"/>
    </row>
    <row r="8" spans="2:6" ht="39" thickBot="1">
      <c r="B8" s="43" t="s">
        <v>92</v>
      </c>
      <c r="C8" s="44"/>
      <c r="D8" s="47"/>
      <c r="E8" s="47">
        <v>27</v>
      </c>
      <c r="F8" s="48" t="s">
        <v>93</v>
      </c>
    </row>
    <row r="9" spans="2:6" ht="12.75">
      <c r="B9" s="42"/>
      <c r="C9" s="42"/>
      <c r="D9" s="46"/>
      <c r="E9" s="46"/>
      <c r="F9" s="46"/>
    </row>
    <row r="10" spans="2:6" ht="12.75">
      <c r="B10" s="42"/>
      <c r="C10" s="42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2023-08-30T12:56:01Z</cp:lastPrinted>
  <dcterms:created xsi:type="dcterms:W3CDTF">2017-11-09T18:07:06Z</dcterms:created>
  <dcterms:modified xsi:type="dcterms:W3CDTF">2023-09-14T07:07:36Z</dcterms:modified>
  <cp:category/>
  <cp:version/>
  <cp:contentType/>
  <cp:contentStatus/>
</cp:coreProperties>
</file>